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-takahashi\Desktop\2015Distance\jttaptt\games-jp2019\"/>
    </mc:Choice>
  </mc:AlternateContent>
  <xr:revisionPtr revIDLastSave="0" documentId="13_ncr:1_{915498CB-A532-4B58-83B2-16E9588A1F8A}" xr6:coauthVersionLast="36" xr6:coauthVersionMax="36" xr10:uidLastSave="{00000000-0000-0000-0000-000000000000}"/>
  <bookViews>
    <workbookView xWindow="0" yWindow="0" windowWidth="19200" windowHeight="6410" tabRatio="923" xr2:uid="{00000000-000D-0000-FFFF-FFFF00000000}"/>
  </bookViews>
  <sheets>
    <sheet name="表紙" sheetId="12" r:id="rId1"/>
    <sheet name="参加者リスト" sheetId="4" r:id="rId2"/>
    <sheet name="第１５回車いす組合せ" sheetId="1" r:id="rId3"/>
    <sheet name="組合せ（身体）（第15回） " sheetId="5" r:id="rId4"/>
    <sheet name="組合せ（知的）（第15回） " sheetId="7" r:id="rId5"/>
    <sheet name="組合せ（精神）（第15回）" sheetId="14" r:id="rId6"/>
    <sheet name="第１５回車いす組合せ (決勝トーナメント)" sheetId="2" r:id="rId7"/>
    <sheet name="決勝トーナメント（身体）（第15回）" sheetId="6" r:id="rId8"/>
    <sheet name="決勝トーナメント（知的） (第15回) " sheetId="8" r:id="rId9"/>
    <sheet name="第１５回成績一覧" sheetId="13" r:id="rId10"/>
    <sheet name="15回車椅子予選リーグ対戦得点表" sheetId="3" r:id="rId11"/>
    <sheet name="15回身体知的予選リーグ対戦得点表" sheetId="10" r:id="rId12"/>
    <sheet name="15回対戦（決勝トーナメント）得点表" sheetId="11" r:id="rId13"/>
  </sheets>
  <definedNames>
    <definedName name="_xlnm._FilterDatabase" localSheetId="12" hidden="1">'15回対戦（決勝トーナメント）得点表'!$AH$187:$AL$202</definedName>
    <definedName name="_xlnm._FilterDatabase" localSheetId="1" hidden="1">参加者リスト!$B$2:$G$39</definedName>
    <definedName name="_xlnm._FilterDatabase" localSheetId="3" hidden="1">'組合せ（身体）（第15回） '!$AC$6:$AE$24</definedName>
    <definedName name="_xlnm._FilterDatabase" localSheetId="4" hidden="1">'組合せ（知的）（第15回） '!$AD$6:$AE$24</definedName>
    <definedName name="_xlnm.Print_Area" localSheetId="10">'15回車椅子予選リーグ対戦得点表'!$A$1:$AG$120</definedName>
    <definedName name="_xlnm.Print_Area" localSheetId="11">'15回身体知的予選リーグ対戦得点表'!$A$1:$AI$150</definedName>
    <definedName name="_xlnm.Print_Area" localSheetId="12">'15回対戦（決勝トーナメント）得点表'!$A$1:$AF$413</definedName>
    <definedName name="_xlnm.Print_Area" localSheetId="7">'決勝トーナメント（身体）（第15回）'!$B$1:$AC$32</definedName>
    <definedName name="_xlnm.Print_Area" localSheetId="8">'決勝トーナメント（知的） (第15回) '!$B$1:$AO$28</definedName>
    <definedName name="_xlnm.Print_Area" localSheetId="1">参加者リスト!$B$1:$N$43</definedName>
    <definedName name="_xlnm.Print_Area" localSheetId="3">'組合せ（身体）（第15回） '!$B$1:$Z$49</definedName>
    <definedName name="_xlnm.Print_Area" localSheetId="5">'組合せ（精神）（第15回）'!$B$1:$Z$56</definedName>
    <definedName name="_xlnm.Print_Area" localSheetId="4">'組合せ（知的）（第15回） '!$B$1:$Z$72</definedName>
    <definedName name="_xlnm.Print_Area" localSheetId="2">第１５回車いす組合せ!$A$1:$Y$85</definedName>
    <definedName name="_xlnm.Print_Area" localSheetId="6">'第１５回車いす組合せ (決勝トーナメント)'!$B$1:$BA$29</definedName>
    <definedName name="_xlnm.Print_Area" localSheetId="9">第１５回成績一覧!$A$1:$H$14</definedName>
    <definedName name="_xlnm.Print_Area" localSheetId="0">表紙!$A$1:$J$72</definedName>
    <definedName name="_xlnm.Print_Titles" localSheetId="3">'組合せ（身体）（第15回） '!$1:$5</definedName>
    <definedName name="_xlnm.Print_Titles" localSheetId="4">'組合せ（知的）（第15回） '!$1:$5</definedName>
    <definedName name="_xlnm.Print_Titles" localSheetId="2">第１５回車いす組合せ!$1:$5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26" i="11" l="1"/>
  <c r="A190" i="11"/>
  <c r="A191" i="11"/>
  <c r="J190" i="11"/>
  <c r="J191" i="11"/>
  <c r="G15" i="14"/>
  <c r="G14" i="14"/>
  <c r="G13" i="14"/>
  <c r="G12" i="14"/>
  <c r="Q6" i="14" s="1"/>
  <c r="G11" i="14"/>
  <c r="G10" i="14"/>
  <c r="G9" i="14"/>
  <c r="G8" i="14"/>
  <c r="M6" i="14" s="1"/>
  <c r="S6" i="14"/>
  <c r="O6" i="14"/>
  <c r="AF29" i="2" l="1"/>
  <c r="AF28" i="2"/>
  <c r="R29" i="2"/>
  <c r="R28" i="2"/>
  <c r="T116" i="3" l="1"/>
  <c r="AD95" i="3" s="1"/>
  <c r="T110" i="3"/>
  <c r="AA95" i="3" s="1"/>
  <c r="T104" i="3"/>
  <c r="X95" i="3" s="1"/>
  <c r="T98" i="3"/>
  <c r="U95" i="3" s="1"/>
  <c r="T86" i="3"/>
  <c r="AD65" i="3" s="1"/>
  <c r="T80" i="3"/>
  <c r="AA65" i="3" s="1"/>
  <c r="T74" i="3"/>
  <c r="X65" i="3" s="1"/>
  <c r="T68" i="3"/>
  <c r="U65" i="3" s="1"/>
  <c r="Y11" i="2" l="1"/>
  <c r="Y10" i="2"/>
  <c r="Y25" i="2"/>
  <c r="Y24" i="2"/>
  <c r="AW25" i="2"/>
  <c r="AV24" i="2"/>
  <c r="AW22" i="2"/>
  <c r="AV21" i="2"/>
  <c r="AW19" i="2"/>
  <c r="AV18" i="2"/>
  <c r="AW16" i="2"/>
  <c r="AV15" i="2"/>
  <c r="AW13" i="2"/>
  <c r="AV12" i="2"/>
  <c r="AW10" i="2"/>
  <c r="AV9" i="2"/>
  <c r="AW7" i="2"/>
  <c r="AV6" i="2"/>
  <c r="AW4" i="2"/>
  <c r="AV3" i="2"/>
  <c r="E25" i="2"/>
  <c r="D24" i="2"/>
  <c r="E22" i="2"/>
  <c r="D21" i="2"/>
  <c r="E19" i="2"/>
  <c r="D18" i="2"/>
  <c r="E16" i="2"/>
  <c r="D15" i="2"/>
  <c r="E13" i="2"/>
  <c r="D12" i="2"/>
  <c r="E10" i="2"/>
  <c r="D9" i="2"/>
  <c r="E7" i="2"/>
  <c r="D6" i="2"/>
  <c r="E4" i="2"/>
  <c r="D3" i="2"/>
  <c r="T18" i="6" l="1"/>
  <c r="T17" i="6"/>
  <c r="P32" i="6"/>
  <c r="P31" i="6"/>
  <c r="T29" i="6"/>
  <c r="T28" i="6"/>
  <c r="X32" i="6"/>
  <c r="X31" i="6"/>
  <c r="D32" i="6"/>
  <c r="D31" i="6"/>
  <c r="D28" i="6"/>
  <c r="D27" i="6"/>
  <c r="D24" i="6"/>
  <c r="D23" i="6"/>
  <c r="D20" i="6"/>
  <c r="D19" i="6"/>
  <c r="D16" i="6"/>
  <c r="D15" i="6"/>
  <c r="D12" i="6"/>
  <c r="D11" i="6"/>
  <c r="D8" i="6"/>
  <c r="D7" i="6"/>
  <c r="D4" i="6"/>
  <c r="D3" i="6"/>
  <c r="AA557" i="11" l="1"/>
  <c r="R557" i="11"/>
  <c r="J557" i="11"/>
  <c r="A557" i="11"/>
  <c r="AA556" i="11"/>
  <c r="R556" i="11"/>
  <c r="J556" i="11"/>
  <c r="A556" i="11"/>
  <c r="AA534" i="11"/>
  <c r="R534" i="11"/>
  <c r="J534" i="11"/>
  <c r="A534" i="11"/>
  <c r="AA533" i="11"/>
  <c r="R533" i="11"/>
  <c r="J533" i="11"/>
  <c r="A533" i="11"/>
  <c r="AA511" i="11"/>
  <c r="R511" i="11"/>
  <c r="J511" i="11"/>
  <c r="A511" i="11"/>
  <c r="AA510" i="11"/>
  <c r="R510" i="11"/>
  <c r="J510" i="11"/>
  <c r="A510" i="11"/>
  <c r="AA488" i="11"/>
  <c r="R488" i="11"/>
  <c r="J488" i="11"/>
  <c r="A488" i="11"/>
  <c r="AA487" i="11"/>
  <c r="R487" i="11"/>
  <c r="J487" i="11"/>
  <c r="A487" i="11"/>
  <c r="AA465" i="11"/>
  <c r="R465" i="11"/>
  <c r="J465" i="11"/>
  <c r="A465" i="11"/>
  <c r="AA464" i="11"/>
  <c r="R464" i="11"/>
  <c r="J464" i="11"/>
  <c r="A464" i="11"/>
  <c r="AA442" i="11"/>
  <c r="R442" i="11"/>
  <c r="J442" i="11"/>
  <c r="A442" i="11"/>
  <c r="AA441" i="11"/>
  <c r="R441" i="11"/>
  <c r="J441" i="11"/>
  <c r="A441" i="11"/>
  <c r="AA419" i="11"/>
  <c r="R419" i="11"/>
  <c r="J419" i="11"/>
  <c r="A419" i="11"/>
  <c r="AA418" i="11"/>
  <c r="R418" i="11"/>
  <c r="J418" i="11"/>
  <c r="A418" i="11"/>
  <c r="AA396" i="11"/>
  <c r="R396" i="11"/>
  <c r="J396" i="11"/>
  <c r="A396" i="11"/>
  <c r="AA395" i="11"/>
  <c r="R395" i="11"/>
  <c r="J395" i="11"/>
  <c r="A395" i="11"/>
  <c r="AA373" i="11"/>
  <c r="R373" i="11"/>
  <c r="J373" i="11"/>
  <c r="A373" i="11"/>
  <c r="AA372" i="11"/>
  <c r="R372" i="11"/>
  <c r="J372" i="11"/>
  <c r="A372" i="11"/>
  <c r="AA350" i="11"/>
  <c r="R350" i="11"/>
  <c r="J350" i="11"/>
  <c r="A350" i="11"/>
  <c r="AA349" i="11"/>
  <c r="R349" i="11"/>
  <c r="J349" i="11"/>
  <c r="A349" i="11"/>
  <c r="AA327" i="11"/>
  <c r="R327" i="11"/>
  <c r="J327" i="11"/>
  <c r="A327" i="11"/>
  <c r="AA326" i="11"/>
  <c r="J326" i="11"/>
  <c r="A326" i="11"/>
  <c r="AA304" i="11"/>
  <c r="R304" i="11"/>
  <c r="J304" i="11"/>
  <c r="A304" i="11"/>
  <c r="AA303" i="11"/>
  <c r="R303" i="11"/>
  <c r="J303" i="11"/>
  <c r="A303" i="11"/>
  <c r="AA282" i="11"/>
  <c r="R282" i="11"/>
  <c r="J282" i="11"/>
  <c r="A282" i="11"/>
  <c r="AA281" i="11"/>
  <c r="R281" i="11"/>
  <c r="J281" i="11"/>
  <c r="A281" i="11"/>
  <c r="AA260" i="11"/>
  <c r="R260" i="11"/>
  <c r="J260" i="11"/>
  <c r="A260" i="11"/>
  <c r="AA259" i="11"/>
  <c r="R259" i="11"/>
  <c r="J259" i="11"/>
  <c r="A259" i="11"/>
  <c r="AA237" i="11"/>
  <c r="R237" i="11"/>
  <c r="J237" i="11"/>
  <c r="A237" i="11"/>
  <c r="AA236" i="11"/>
  <c r="R236" i="11"/>
  <c r="J236" i="11"/>
  <c r="A236" i="11"/>
  <c r="AA214" i="11"/>
  <c r="R214" i="11"/>
  <c r="J214" i="11"/>
  <c r="A214" i="11"/>
  <c r="AA213" i="11"/>
  <c r="R213" i="11"/>
  <c r="J213" i="11"/>
  <c r="A213" i="11"/>
  <c r="AA191" i="11"/>
  <c r="R191" i="11"/>
  <c r="AA190" i="11"/>
  <c r="R190" i="11"/>
  <c r="AA168" i="11"/>
  <c r="R168" i="11"/>
  <c r="J168" i="11"/>
  <c r="A168" i="11"/>
  <c r="AA167" i="11"/>
  <c r="R167" i="11"/>
  <c r="J167" i="11"/>
  <c r="A167" i="11"/>
  <c r="AA145" i="11"/>
  <c r="R145" i="11"/>
  <c r="J145" i="11"/>
  <c r="A145" i="11"/>
  <c r="AA144" i="11"/>
  <c r="R144" i="11"/>
  <c r="J144" i="11"/>
  <c r="A144" i="11"/>
  <c r="AA122" i="11"/>
  <c r="R122" i="11"/>
  <c r="J122" i="11"/>
  <c r="A122" i="11"/>
  <c r="AA121" i="11"/>
  <c r="R121" i="11"/>
  <c r="J121" i="11"/>
  <c r="A121" i="11"/>
  <c r="AA99" i="11"/>
  <c r="R99" i="11"/>
  <c r="J99" i="11"/>
  <c r="A99" i="11"/>
  <c r="AA98" i="11"/>
  <c r="R98" i="11"/>
  <c r="J98" i="11"/>
  <c r="A98" i="11"/>
  <c r="AA76" i="11"/>
  <c r="R76" i="11"/>
  <c r="J76" i="11"/>
  <c r="A76" i="11"/>
  <c r="AA75" i="11"/>
  <c r="R75" i="11"/>
  <c r="J75" i="11"/>
  <c r="A75" i="11"/>
  <c r="AA53" i="11"/>
  <c r="R53" i="11"/>
  <c r="J53" i="11"/>
  <c r="A53" i="11"/>
  <c r="AA52" i="11"/>
  <c r="R52" i="11"/>
  <c r="J52" i="11"/>
  <c r="A52" i="11"/>
  <c r="AA30" i="11"/>
  <c r="R30" i="11"/>
  <c r="J30" i="11"/>
  <c r="A30" i="11"/>
  <c r="AA29" i="11"/>
  <c r="R29" i="11"/>
  <c r="J29" i="11"/>
  <c r="A29" i="11"/>
  <c r="AA6" i="11"/>
  <c r="R6" i="11"/>
  <c r="J6" i="11"/>
  <c r="A6" i="11"/>
  <c r="AA5" i="11"/>
  <c r="R5" i="11"/>
  <c r="J5" i="11"/>
  <c r="A5" i="11"/>
  <c r="T143" i="10"/>
  <c r="B143" i="10"/>
  <c r="T137" i="10"/>
  <c r="AA124" i="10" s="1"/>
  <c r="B137" i="10"/>
  <c r="I124" i="10" s="1"/>
  <c r="T131" i="10"/>
  <c r="X124" i="10" s="1"/>
  <c r="B131" i="10"/>
  <c r="F124" i="10" s="1"/>
  <c r="T125" i="10"/>
  <c r="U124" i="10" s="1"/>
  <c r="B125" i="10"/>
  <c r="C124" i="10" s="1"/>
  <c r="AD124" i="10"/>
  <c r="L124" i="10"/>
  <c r="T113" i="10"/>
  <c r="B113" i="10"/>
  <c r="L94" i="10" s="1"/>
  <c r="T107" i="10"/>
  <c r="AA94" i="10" s="1"/>
  <c r="B107" i="10"/>
  <c r="T101" i="10"/>
  <c r="X94" i="10" s="1"/>
  <c r="B101" i="10"/>
  <c r="F94" i="10" s="1"/>
  <c r="T95" i="10"/>
  <c r="U94" i="10" s="1"/>
  <c r="B95" i="10"/>
  <c r="C94" i="10" s="1"/>
  <c r="AD94" i="10"/>
  <c r="I94" i="10"/>
  <c r="T83" i="10"/>
  <c r="B83" i="10"/>
  <c r="L64" i="10" s="1"/>
  <c r="T77" i="10"/>
  <c r="B77" i="10"/>
  <c r="T71" i="10"/>
  <c r="X64" i="10" s="1"/>
  <c r="B71" i="10"/>
  <c r="F64" i="10" s="1"/>
  <c r="T65" i="10"/>
  <c r="B65" i="10"/>
  <c r="C64" i="10" s="1"/>
  <c r="AD64" i="10"/>
  <c r="AA64" i="10"/>
  <c r="U64" i="10"/>
  <c r="I64" i="10"/>
  <c r="T53" i="10"/>
  <c r="B53" i="10"/>
  <c r="T47" i="10"/>
  <c r="AA34" i="10" s="1"/>
  <c r="B47" i="10"/>
  <c r="I34" i="10" s="1"/>
  <c r="T41" i="10"/>
  <c r="X34" i="10" s="1"/>
  <c r="B41" i="10"/>
  <c r="F34" i="10" s="1"/>
  <c r="T35" i="10"/>
  <c r="U34" i="10" s="1"/>
  <c r="B35" i="10"/>
  <c r="C34" i="10" s="1"/>
  <c r="AD34" i="10"/>
  <c r="L34" i="10"/>
  <c r="T23" i="10"/>
  <c r="AD4" i="10" s="1"/>
  <c r="B23" i="10"/>
  <c r="L4" i="10" s="1"/>
  <c r="T17" i="10"/>
  <c r="AA4" i="10" s="1"/>
  <c r="B17" i="10"/>
  <c r="I4" i="10" s="1"/>
  <c r="T11" i="10"/>
  <c r="X4" i="10" s="1"/>
  <c r="B11" i="10"/>
  <c r="F4" i="10" s="1"/>
  <c r="T5" i="10"/>
  <c r="B5" i="10"/>
  <c r="U4" i="10"/>
  <c r="C4" i="10"/>
  <c r="W27" i="8"/>
  <c r="O27" i="8"/>
  <c r="W26" i="8"/>
  <c r="O26" i="8"/>
  <c r="AH24" i="8"/>
  <c r="S24" i="8"/>
  <c r="D24" i="8"/>
  <c r="AH23" i="8"/>
  <c r="S23" i="8"/>
  <c r="D23" i="8"/>
  <c r="AH20" i="8"/>
  <c r="D20" i="8"/>
  <c r="AH19" i="8"/>
  <c r="D19" i="8"/>
  <c r="AH16" i="8"/>
  <c r="D16" i="8"/>
  <c r="AH15" i="8"/>
  <c r="D15" i="8"/>
  <c r="AH13" i="8"/>
  <c r="D13" i="8"/>
  <c r="AH12" i="8"/>
  <c r="D12" i="8"/>
  <c r="S11" i="8"/>
  <c r="S10" i="8"/>
  <c r="AH9" i="8"/>
  <c r="D9" i="8"/>
  <c r="AH8" i="8"/>
  <c r="D8" i="8"/>
  <c r="AH5" i="8"/>
  <c r="D5" i="8"/>
  <c r="AH4" i="8"/>
  <c r="D4" i="8"/>
  <c r="G70" i="7"/>
  <c r="G69" i="7"/>
  <c r="G68" i="7"/>
  <c r="G67" i="7"/>
  <c r="Q61" i="7" s="1"/>
  <c r="G66" i="7"/>
  <c r="G65" i="7"/>
  <c r="G64" i="7"/>
  <c r="G63" i="7"/>
  <c r="M61" i="7" s="1"/>
  <c r="S61" i="7"/>
  <c r="O61" i="7"/>
  <c r="G59" i="7"/>
  <c r="G58" i="7"/>
  <c r="S50" i="7" s="1"/>
  <c r="G57" i="7"/>
  <c r="G56" i="7"/>
  <c r="G55" i="7"/>
  <c r="G54" i="7"/>
  <c r="G53" i="7"/>
  <c r="G52" i="7"/>
  <c r="Q50" i="7"/>
  <c r="O50" i="7"/>
  <c r="M50" i="7"/>
  <c r="G48" i="7"/>
  <c r="G47" i="7"/>
  <c r="G46" i="7"/>
  <c r="G45" i="7"/>
  <c r="G44" i="7"/>
  <c r="G43" i="7"/>
  <c r="G42" i="7"/>
  <c r="G41" i="7"/>
  <c r="S39" i="7"/>
  <c r="Q39" i="7"/>
  <c r="O39" i="7"/>
  <c r="M39" i="7"/>
  <c r="G37" i="7"/>
  <c r="G36" i="7"/>
  <c r="G35" i="7"/>
  <c r="G34" i="7"/>
  <c r="G33" i="7"/>
  <c r="G32" i="7"/>
  <c r="AF31" i="7"/>
  <c r="G31" i="7"/>
  <c r="AH30" i="7"/>
  <c r="AG30" i="7"/>
  <c r="G30" i="7"/>
  <c r="AH29" i="7"/>
  <c r="AG29" i="7"/>
  <c r="AH28" i="7"/>
  <c r="AG28" i="7"/>
  <c r="S28" i="7"/>
  <c r="Q28" i="7"/>
  <c r="O28" i="7"/>
  <c r="M28" i="7"/>
  <c r="AH27" i="7"/>
  <c r="AG27" i="7"/>
  <c r="AH26" i="7"/>
  <c r="AG26" i="7"/>
  <c r="G26" i="7"/>
  <c r="AH25" i="7"/>
  <c r="AG25" i="7"/>
  <c r="G25" i="7"/>
  <c r="AH24" i="7"/>
  <c r="AG24" i="7"/>
  <c r="G24" i="7"/>
  <c r="AH23" i="7"/>
  <c r="AG23" i="7"/>
  <c r="G23" i="7"/>
  <c r="AH22" i="7"/>
  <c r="AG22" i="7"/>
  <c r="G22" i="7"/>
  <c r="AH21" i="7"/>
  <c r="AG21" i="7"/>
  <c r="G21" i="7"/>
  <c r="AH20" i="7"/>
  <c r="AG20" i="7"/>
  <c r="G20" i="7"/>
  <c r="AH19" i="7"/>
  <c r="AG19" i="7"/>
  <c r="G19" i="7"/>
  <c r="AH18" i="7"/>
  <c r="AG18" i="7"/>
  <c r="AH17" i="7"/>
  <c r="AG17" i="7"/>
  <c r="S17" i="7"/>
  <c r="Q17" i="7"/>
  <c r="O17" i="7"/>
  <c r="M17" i="7"/>
  <c r="AH16" i="7"/>
  <c r="AG16" i="7"/>
  <c r="AH15" i="7"/>
  <c r="AG15" i="7"/>
  <c r="G15" i="7"/>
  <c r="AH14" i="7"/>
  <c r="AG14" i="7"/>
  <c r="G14" i="7"/>
  <c r="AH13" i="7"/>
  <c r="AG13" i="7"/>
  <c r="G13" i="7"/>
  <c r="AH12" i="7"/>
  <c r="AG12" i="7"/>
  <c r="G12" i="7"/>
  <c r="AH11" i="7"/>
  <c r="AG11" i="7"/>
  <c r="G11" i="7"/>
  <c r="AH10" i="7"/>
  <c r="AG10" i="7"/>
  <c r="G10" i="7"/>
  <c r="O6" i="7" s="1"/>
  <c r="AH9" i="7"/>
  <c r="AG9" i="7"/>
  <c r="G9" i="7"/>
  <c r="AH8" i="7"/>
  <c r="AG8" i="7"/>
  <c r="G8" i="7"/>
  <c r="M6" i="7" s="1"/>
  <c r="AH7" i="7"/>
  <c r="AG7" i="7"/>
  <c r="S6" i="7"/>
  <c r="Q6" i="7"/>
  <c r="AA49" i="5"/>
  <c r="G48" i="5"/>
  <c r="G47" i="5"/>
  <c r="G46" i="5"/>
  <c r="G45" i="5"/>
  <c r="G44" i="5"/>
  <c r="G43" i="5"/>
  <c r="O39" i="5" s="1"/>
  <c r="G42" i="5"/>
  <c r="G41" i="5"/>
  <c r="S39" i="5"/>
  <c r="Q39" i="5"/>
  <c r="M39" i="5"/>
  <c r="G37" i="5"/>
  <c r="G36" i="5"/>
  <c r="G35" i="5"/>
  <c r="G34" i="5"/>
  <c r="G33" i="5"/>
  <c r="G32" i="5"/>
  <c r="O28" i="5" s="1"/>
  <c r="G31" i="5"/>
  <c r="G30" i="5"/>
  <c r="M28" i="5" s="1"/>
  <c r="S28" i="5"/>
  <c r="Q28" i="5"/>
  <c r="G26" i="5"/>
  <c r="AC25" i="5"/>
  <c r="G25" i="5"/>
  <c r="AH24" i="5"/>
  <c r="AG24" i="5"/>
  <c r="G24" i="5"/>
  <c r="AH23" i="5"/>
  <c r="AG23" i="5"/>
  <c r="G23" i="5"/>
  <c r="AH22" i="5"/>
  <c r="AG22" i="5"/>
  <c r="G22" i="5"/>
  <c r="AH21" i="5"/>
  <c r="AG21" i="5"/>
  <c r="G21" i="5"/>
  <c r="O17" i="5" s="1"/>
  <c r="AH20" i="5"/>
  <c r="AG20" i="5"/>
  <c r="G20" i="5"/>
  <c r="AH19" i="5"/>
  <c r="AG19" i="5"/>
  <c r="G19" i="5"/>
  <c r="AH18" i="5"/>
  <c r="AG18" i="5"/>
  <c r="AH17" i="5"/>
  <c r="AG17" i="5"/>
  <c r="S17" i="5"/>
  <c r="Q17" i="5"/>
  <c r="M17" i="5"/>
  <c r="AH16" i="5"/>
  <c r="AG16" i="5"/>
  <c r="AH15" i="5"/>
  <c r="AG15" i="5"/>
  <c r="G15" i="5"/>
  <c r="AH14" i="5"/>
  <c r="AG14" i="5"/>
  <c r="G14" i="5"/>
  <c r="AH13" i="5"/>
  <c r="AG13" i="5"/>
  <c r="G13" i="5"/>
  <c r="AH12" i="5"/>
  <c r="AG12" i="5"/>
  <c r="G12" i="5"/>
  <c r="AH11" i="5"/>
  <c r="AG11" i="5"/>
  <c r="G11" i="5"/>
  <c r="AH10" i="5"/>
  <c r="AG10" i="5"/>
  <c r="G10" i="5"/>
  <c r="O6" i="5" s="1"/>
  <c r="AH9" i="5"/>
  <c r="AG9" i="5"/>
  <c r="G9" i="5"/>
  <c r="AH8" i="5"/>
  <c r="AG8" i="5"/>
  <c r="G8" i="5"/>
  <c r="AH7" i="5"/>
  <c r="AG7" i="5"/>
  <c r="S6" i="5"/>
  <c r="Q6" i="5"/>
  <c r="M6" i="5"/>
  <c r="J77" i="4"/>
  <c r="N45" i="4"/>
  <c r="M45" i="4"/>
  <c r="J38" i="4" s="1"/>
  <c r="L45" i="4"/>
  <c r="J37" i="4" s="1"/>
  <c r="K45" i="4"/>
  <c r="J36" i="4" s="1"/>
  <c r="J45" i="4"/>
  <c r="G45" i="4"/>
  <c r="D45" i="4"/>
  <c r="J35" i="4" s="1"/>
  <c r="M41" i="4"/>
  <c r="M46" i="4" l="1"/>
  <c r="J39" i="4"/>
  <c r="F46" i="4"/>
  <c r="O46" i="4" s="1"/>
  <c r="C116" i="3" l="1"/>
  <c r="M95" i="3" s="1"/>
  <c r="C110" i="3"/>
  <c r="C104" i="3"/>
  <c r="G95" i="3" s="1"/>
  <c r="C98" i="3"/>
  <c r="D95" i="3" s="1"/>
  <c r="J95" i="3"/>
  <c r="C86" i="3"/>
  <c r="M65" i="3" s="1"/>
  <c r="C80" i="3"/>
  <c r="J65" i="3" s="1"/>
  <c r="C74" i="3"/>
  <c r="G65" i="3" s="1"/>
  <c r="C68" i="3"/>
  <c r="D65" i="3" s="1"/>
  <c r="T56" i="3"/>
  <c r="C56" i="3"/>
  <c r="M35" i="3" s="1"/>
  <c r="T50" i="3"/>
  <c r="AA35" i="3" s="1"/>
  <c r="C50" i="3"/>
  <c r="J35" i="3" s="1"/>
  <c r="T44" i="3"/>
  <c r="C44" i="3"/>
  <c r="G35" i="3" s="1"/>
  <c r="T38" i="3"/>
  <c r="U35" i="3" s="1"/>
  <c r="C38" i="3"/>
  <c r="D35" i="3" s="1"/>
  <c r="AD35" i="3"/>
  <c r="X35" i="3"/>
  <c r="T26" i="3"/>
  <c r="C26" i="3"/>
  <c r="M5" i="3" s="1"/>
  <c r="T20" i="3"/>
  <c r="AA5" i="3" s="1"/>
  <c r="C20" i="3"/>
  <c r="J5" i="3" s="1"/>
  <c r="T14" i="3"/>
  <c r="C14" i="3"/>
  <c r="G5" i="3" s="1"/>
  <c r="T8" i="3"/>
  <c r="U5" i="3" s="1"/>
  <c r="C8" i="3"/>
  <c r="D5" i="3" s="1"/>
  <c r="AD5" i="3"/>
  <c r="X5" i="3"/>
  <c r="AA83" i="1"/>
  <c r="AA81" i="1"/>
  <c r="AA79" i="1"/>
  <c r="AA77" i="1"/>
  <c r="AA72" i="1"/>
  <c r="AA70" i="1"/>
  <c r="AA68" i="1"/>
  <c r="AA66" i="1"/>
  <c r="AA61" i="1"/>
  <c r="AA59" i="1"/>
  <c r="AA57" i="1"/>
  <c r="AA55" i="1"/>
  <c r="AA50" i="1"/>
  <c r="AA48" i="1"/>
  <c r="AA46" i="1"/>
  <c r="AA44" i="1"/>
  <c r="AA39" i="1"/>
  <c r="AA37" i="1"/>
  <c r="AA35" i="1"/>
  <c r="AA30" i="1"/>
  <c r="AA28" i="1"/>
  <c r="AA26" i="1"/>
  <c r="AA21" i="1"/>
  <c r="AA19" i="1"/>
  <c r="AA17" i="1"/>
  <c r="AA12" i="1"/>
  <c r="AA10" i="1"/>
  <c r="AA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Z17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28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1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31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R10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3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26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7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R5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数値入力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1" authorId="0" shapeId="0" xr:uid="{00000000-0006-0000-0B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数値入力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7" authorId="0" shapeId="0" xr:uid="{00000000-0006-0000-0B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数値入力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3" authorId="0" shapeId="0" xr:uid="{00000000-0006-0000-0B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数値入力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<sst xmlns="http://schemas.openxmlformats.org/spreadsheetml/2006/main" count="3622" uniqueCount="760">
  <si>
    <t>車椅子使用者の部</t>
    <rPh sb="0" eb="3">
      <t>クルマイス</t>
    </rPh>
    <rPh sb="3" eb="6">
      <t>シヨウシャ</t>
    </rPh>
    <rPh sb="7" eb="8">
      <t>ブ</t>
    </rPh>
    <phoneticPr fontId="5"/>
  </si>
  <si>
    <t>宇津木孝章</t>
  </si>
  <si>
    <t>金子　修</t>
  </si>
  <si>
    <t>☆予選リーグ（上位２名決勝トーナメント進出）</t>
    <rPh sb="7" eb="9">
      <t>ジョウイ</t>
    </rPh>
    <rPh sb="10" eb="11">
      <t>メイ</t>
    </rPh>
    <rPh sb="11" eb="13">
      <t>ケッショウ</t>
    </rPh>
    <rPh sb="19" eb="21">
      <t>シンシュツ</t>
    </rPh>
    <phoneticPr fontId="5"/>
  </si>
  <si>
    <t>木村　斉</t>
  </si>
  <si>
    <t>吉田信一</t>
  </si>
  <si>
    <t>Ｍａｔｃｈ</t>
    <phoneticPr fontId="5"/>
  </si>
  <si>
    <t>Ｔｉｍｅ</t>
    <phoneticPr fontId="5"/>
  </si>
  <si>
    <t>【Ａリーグ】</t>
    <phoneticPr fontId="13"/>
  </si>
  <si>
    <t>コート№</t>
    <phoneticPr fontId="5"/>
  </si>
  <si>
    <t>宇津木</t>
    <rPh sb="0" eb="3">
      <t>ウツギ</t>
    </rPh>
    <phoneticPr fontId="4"/>
  </si>
  <si>
    <t>金子</t>
    <rPh sb="0" eb="2">
      <t>カネコ</t>
    </rPh>
    <phoneticPr fontId="4"/>
  </si>
  <si>
    <t>木村</t>
    <rPh sb="0" eb="2">
      <t>キムラ</t>
    </rPh>
    <phoneticPr fontId="4"/>
  </si>
  <si>
    <t>勝</t>
    <rPh sb="0" eb="1">
      <t>カチ</t>
    </rPh>
    <phoneticPr fontId="13"/>
  </si>
  <si>
    <t>負</t>
    <rPh sb="0" eb="1">
      <t>マケ</t>
    </rPh>
    <phoneticPr fontId="13"/>
  </si>
  <si>
    <t>順位</t>
    <rPh sb="0" eb="2">
      <t>ジュンイ</t>
    </rPh>
    <phoneticPr fontId="13"/>
  </si>
  <si>
    <t>関谷賢太郎</t>
  </si>
  <si>
    <t>【</t>
    <phoneticPr fontId="5"/>
  </si>
  <si>
    <t>】</t>
    <phoneticPr fontId="5"/>
  </si>
  <si>
    <t>藤原盛弥</t>
  </si>
  <si>
    <t>1-3
1-2
2-3</t>
    <phoneticPr fontId="5"/>
  </si>
  <si>
    <t>10:10
10:30
10:50</t>
    <phoneticPr fontId="5"/>
  </si>
  <si>
    <t>宇津木孝章</t>
    <rPh sb="0" eb="3">
      <t>ウツギ</t>
    </rPh>
    <rPh sb="3" eb="5">
      <t>タカアキ</t>
    </rPh>
    <phoneticPr fontId="5"/>
  </si>
  <si>
    <t>佐藤幸広</t>
  </si>
  <si>
    <t>（</t>
    <phoneticPr fontId="5"/>
  </si>
  <si>
    <t>茨城フェニックス</t>
    <phoneticPr fontId="4"/>
  </si>
  <si>
    <t>）</t>
    <phoneticPr fontId="5"/>
  </si>
  <si>
    <t>田口昇市</t>
  </si>
  <si>
    <t>金子　修</t>
    <rPh sb="0" eb="1">
      <t>カネ</t>
    </rPh>
    <rPh sb="1" eb="2">
      <t>コ</t>
    </rPh>
    <rPh sb="3" eb="4">
      <t>オサム</t>
    </rPh>
    <phoneticPr fontId="4"/>
  </si>
  <si>
    <t>小松澤豊宏</t>
  </si>
  <si>
    <t>（</t>
    <phoneticPr fontId="5"/>
  </si>
  <si>
    <t>親久会</t>
    <rPh sb="0" eb="1">
      <t>シン</t>
    </rPh>
    <rPh sb="1" eb="2">
      <t>キュウ</t>
    </rPh>
    <rPh sb="2" eb="3">
      <t>カイ</t>
    </rPh>
    <phoneticPr fontId="4"/>
  </si>
  <si>
    <t>）</t>
    <phoneticPr fontId="5"/>
  </si>
  <si>
    <t>長島秀明</t>
  </si>
  <si>
    <t>木村　斉</t>
    <rPh sb="0" eb="2">
      <t>キムラ</t>
    </rPh>
    <rPh sb="3" eb="4">
      <t>ヒサシ</t>
    </rPh>
    <phoneticPr fontId="4"/>
  </si>
  <si>
    <t>平塚　好紀</t>
  </si>
  <si>
    <t>（</t>
    <phoneticPr fontId="5"/>
  </si>
  <si>
    <t>茨城フェニックス</t>
    <phoneticPr fontId="4"/>
  </si>
  <si>
    <t>）</t>
    <phoneticPr fontId="5"/>
  </si>
  <si>
    <t>鈴木　　守</t>
  </si>
  <si>
    <t>細 谷 直 生</t>
  </si>
  <si>
    <t>【Ｂリーグ】</t>
    <phoneticPr fontId="13"/>
  </si>
  <si>
    <t>吉田</t>
    <rPh sb="0" eb="2">
      <t>ヨシダ</t>
    </rPh>
    <phoneticPr fontId="4"/>
  </si>
  <si>
    <t>関谷</t>
    <rPh sb="0" eb="2">
      <t>セキヤ</t>
    </rPh>
    <phoneticPr fontId="4"/>
  </si>
  <si>
    <t>藤原</t>
    <rPh sb="0" eb="2">
      <t>フジワラ</t>
    </rPh>
    <phoneticPr fontId="4"/>
  </si>
  <si>
    <t>中島秀男</t>
  </si>
  <si>
    <t>【</t>
    <phoneticPr fontId="5"/>
  </si>
  <si>
    <t>】</t>
    <phoneticPr fontId="5"/>
  </si>
  <si>
    <t>牛崎智晴</t>
  </si>
  <si>
    <t>1-3
1-2
2-3</t>
    <phoneticPr fontId="5"/>
  </si>
  <si>
    <t>10:10
10:30
10:50</t>
    <phoneticPr fontId="5"/>
  </si>
  <si>
    <t>吉田信一</t>
    <rPh sb="0" eb="2">
      <t>ヨシダ</t>
    </rPh>
    <rPh sb="2" eb="4">
      <t>シンイチ</t>
    </rPh>
    <phoneticPr fontId="5"/>
  </si>
  <si>
    <t>小林芳美</t>
  </si>
  <si>
    <t>(</t>
    <phoneticPr fontId="4"/>
  </si>
  <si>
    <t>ディスタンス</t>
  </si>
  <si>
    <t>)</t>
    <phoneticPr fontId="4"/>
  </si>
  <si>
    <t>藤井和彦</t>
  </si>
  <si>
    <t>関谷賢太郎</t>
    <rPh sb="0" eb="2">
      <t>セキヤ</t>
    </rPh>
    <rPh sb="2" eb="5">
      <t>ケンタロウ</t>
    </rPh>
    <phoneticPr fontId="4"/>
  </si>
  <si>
    <t>鈴木貴夫</t>
  </si>
  <si>
    <t>（</t>
  </si>
  <si>
    <t>）</t>
  </si>
  <si>
    <t>馳川　清</t>
  </si>
  <si>
    <t>藤原盛弥</t>
    <rPh sb="0" eb="2">
      <t>フジワラ</t>
    </rPh>
    <rPh sb="2" eb="3">
      <t>モリ</t>
    </rPh>
    <rPh sb="3" eb="4">
      <t>ヤ</t>
    </rPh>
    <phoneticPr fontId="4"/>
  </si>
  <si>
    <t>星　光晴</t>
  </si>
  <si>
    <t>宮城県障害者
卓球協会</t>
    <rPh sb="0" eb="3">
      <t>ミヤギケン</t>
    </rPh>
    <rPh sb="3" eb="6">
      <t>ショウガイシャ</t>
    </rPh>
    <rPh sb="7" eb="9">
      <t>タッキュウ</t>
    </rPh>
    <rPh sb="9" eb="11">
      <t>キョウカイ</t>
    </rPh>
    <phoneticPr fontId="4"/>
  </si>
  <si>
    <t>張替　明</t>
  </si>
  <si>
    <t>吉海美代子</t>
  </si>
  <si>
    <t>Ｍａｔｃｈ</t>
    <phoneticPr fontId="5"/>
  </si>
  <si>
    <t>Ｔｉｍｅ</t>
    <phoneticPr fontId="5"/>
  </si>
  <si>
    <t>【Cリーグ】</t>
    <phoneticPr fontId="13"/>
  </si>
  <si>
    <t>コート№</t>
    <phoneticPr fontId="5"/>
  </si>
  <si>
    <t>佐藤</t>
    <rPh sb="0" eb="2">
      <t>サトウ</t>
    </rPh>
    <phoneticPr fontId="4"/>
  </si>
  <si>
    <t>田口</t>
    <rPh sb="0" eb="2">
      <t>タグチ</t>
    </rPh>
    <phoneticPr fontId="4"/>
  </si>
  <si>
    <t>小松澤</t>
    <rPh sb="0" eb="3">
      <t>コマツザワ</t>
    </rPh>
    <phoneticPr fontId="4"/>
  </si>
  <si>
    <t>長田広子</t>
  </si>
  <si>
    <t>水野谷夏希</t>
  </si>
  <si>
    <t>2-3
1-2
1-3</t>
    <phoneticPr fontId="5"/>
  </si>
  <si>
    <t>佐藤幸広</t>
    <rPh sb="0" eb="2">
      <t>サトウ</t>
    </rPh>
    <rPh sb="2" eb="4">
      <t>ユキヒロ</t>
    </rPh>
    <phoneticPr fontId="4"/>
  </si>
  <si>
    <t>渡邊剛</t>
  </si>
  <si>
    <t>（</t>
    <phoneticPr fontId="5"/>
  </si>
  <si>
    <t>東京スマッシュ
クラブ</t>
    <phoneticPr fontId="4"/>
  </si>
  <si>
    <t>）</t>
    <phoneticPr fontId="5"/>
  </si>
  <si>
    <t>須藤泰子</t>
  </si>
  <si>
    <t>田口昇市</t>
    <rPh sb="0" eb="2">
      <t>タグチ</t>
    </rPh>
    <rPh sb="2" eb="3">
      <t>ノボル</t>
    </rPh>
    <rPh sb="3" eb="4">
      <t>シ</t>
    </rPh>
    <phoneticPr fontId="4"/>
  </si>
  <si>
    <t>赤坂嘉子</t>
  </si>
  <si>
    <t>茨城フェニックス</t>
    <phoneticPr fontId="4"/>
  </si>
  <si>
    <t>照井幸喜</t>
  </si>
  <si>
    <t>小松澤豊宏</t>
    <phoneticPr fontId="5"/>
  </si>
  <si>
    <t>Ｍａｔｃｈ</t>
    <phoneticPr fontId="5"/>
  </si>
  <si>
    <t>Ｔｉｍｅ</t>
    <phoneticPr fontId="5"/>
  </si>
  <si>
    <t>【Dリーグ】</t>
    <phoneticPr fontId="13"/>
  </si>
  <si>
    <t>コート№</t>
    <phoneticPr fontId="5"/>
  </si>
  <si>
    <t>長島</t>
    <rPh sb="0" eb="2">
      <t>ナガシマ</t>
    </rPh>
    <phoneticPr fontId="4"/>
  </si>
  <si>
    <t>平塚</t>
    <rPh sb="0" eb="2">
      <t>ヒラツカ</t>
    </rPh>
    <phoneticPr fontId="4"/>
  </si>
  <si>
    <t>鈴木</t>
    <rPh sb="0" eb="2">
      <t>スズキ</t>
    </rPh>
    <phoneticPr fontId="4"/>
  </si>
  <si>
    <t>負</t>
    <rPh sb="0" eb="1">
      <t>マ</t>
    </rPh>
    <phoneticPr fontId="13"/>
  </si>
  <si>
    <t>長島秀明</t>
    <rPh sb="0" eb="2">
      <t>ナガシマ</t>
    </rPh>
    <rPh sb="2" eb="4">
      <t>ヒデアキ</t>
    </rPh>
    <phoneticPr fontId="4"/>
  </si>
  <si>
    <t>ディスタンス</t>
    <phoneticPr fontId="4"/>
  </si>
  <si>
    <t>平塚　好紀</t>
    <phoneticPr fontId="4"/>
  </si>
  <si>
    <t>鈴木　　守</t>
    <phoneticPr fontId="5"/>
  </si>
  <si>
    <t>（</t>
    <phoneticPr fontId="5"/>
  </si>
  <si>
    <t>なっくら～</t>
  </si>
  <si>
    <t>）</t>
    <phoneticPr fontId="5"/>
  </si>
  <si>
    <t>Ｍａｔｃｈ</t>
    <phoneticPr fontId="5"/>
  </si>
  <si>
    <t>【Eリーグ】</t>
    <phoneticPr fontId="13"/>
  </si>
  <si>
    <t>細谷</t>
    <rPh sb="0" eb="2">
      <t>ホソヤ</t>
    </rPh>
    <phoneticPr fontId="4"/>
  </si>
  <si>
    <t>中島</t>
    <rPh sb="0" eb="2">
      <t>ナカジマ</t>
    </rPh>
    <phoneticPr fontId="4"/>
  </si>
  <si>
    <t>牛崎</t>
    <rPh sb="0" eb="2">
      <t>ウシザキ</t>
    </rPh>
    <phoneticPr fontId="4"/>
  </si>
  <si>
    <t>小林</t>
    <rPh sb="0" eb="2">
      <t>コバヤシ</t>
    </rPh>
    <phoneticPr fontId="4"/>
  </si>
  <si>
    <r>
      <t xml:space="preserve">【 </t>
    </r>
    <r>
      <rPr>
        <sz val="15"/>
        <color rgb="FFFF0000"/>
        <rFont val="ＭＳ Ｐゴシック"/>
        <family val="3"/>
        <charset val="128"/>
      </rPr>
      <t>1</t>
    </r>
    <r>
      <rPr>
        <sz val="15"/>
        <rFont val="ＭＳ Ｐゴシック"/>
        <family val="3"/>
        <charset val="128"/>
      </rPr>
      <t>.</t>
    </r>
    <r>
      <rPr>
        <sz val="15"/>
        <color rgb="FFFF0000"/>
        <rFont val="ＭＳ Ｐゴシック"/>
        <family val="3"/>
        <charset val="128"/>
      </rPr>
      <t>2</t>
    </r>
    <r>
      <rPr>
        <sz val="15"/>
        <rFont val="ＭＳ Ｐゴシック"/>
        <family val="3"/>
        <charset val="128"/>
      </rPr>
      <t>.5 】</t>
    </r>
    <phoneticPr fontId="4"/>
  </si>
  <si>
    <t xml:space="preserve">
1-2
3-4
1-3
2-4
1-4
2-3
</t>
    <phoneticPr fontId="5"/>
  </si>
  <si>
    <r>
      <rPr>
        <sz val="11"/>
        <color rgb="FFFF0000"/>
        <rFont val="ＭＳ Ｐゴシック"/>
        <family val="3"/>
        <charset val="128"/>
      </rPr>
      <t xml:space="preserve">09:30
09:30
09:50
09:50
</t>
    </r>
    <r>
      <rPr>
        <sz val="11"/>
        <rFont val="ＭＳ Ｐゴシック"/>
        <family val="3"/>
        <charset val="128"/>
      </rPr>
      <t xml:space="preserve">
10:10
10:30</t>
    </r>
    <phoneticPr fontId="5"/>
  </si>
  <si>
    <t>細 谷 直 生</t>
    <rPh sb="0" eb="1">
      <t>ホソ</t>
    </rPh>
    <rPh sb="2" eb="3">
      <t>タニ</t>
    </rPh>
    <rPh sb="4" eb="5">
      <t>チョク</t>
    </rPh>
    <rPh sb="6" eb="7">
      <t>セイ</t>
    </rPh>
    <phoneticPr fontId="4"/>
  </si>
  <si>
    <t>茨城フェニックス</t>
    <phoneticPr fontId="4"/>
  </si>
  <si>
    <t>中島秀男</t>
    <rPh sb="0" eb="2">
      <t>ナカジマ</t>
    </rPh>
    <phoneticPr fontId="4"/>
  </si>
  <si>
    <t>牛崎智晴</t>
    <rPh sb="0" eb="2">
      <t>ウシザキ</t>
    </rPh>
    <rPh sb="2" eb="4">
      <t>トモハル</t>
    </rPh>
    <phoneticPr fontId="4"/>
  </si>
  <si>
    <t>飛　天</t>
    <rPh sb="0" eb="1">
      <t>ヒ</t>
    </rPh>
    <rPh sb="2" eb="3">
      <t>テン</t>
    </rPh>
    <phoneticPr fontId="4"/>
  </si>
  <si>
    <t>小林芳美</t>
    <rPh sb="0" eb="2">
      <t>コバヤシ</t>
    </rPh>
    <rPh sb="2" eb="4">
      <t>ヨシミ</t>
    </rPh>
    <phoneticPr fontId="4"/>
  </si>
  <si>
    <t>【Fリーグ】</t>
    <phoneticPr fontId="13"/>
  </si>
  <si>
    <t>藤井</t>
    <rPh sb="0" eb="2">
      <t>フジイ</t>
    </rPh>
    <phoneticPr fontId="4"/>
  </si>
  <si>
    <t>馳川</t>
    <rPh sb="0" eb="2">
      <t>ハセガワ</t>
    </rPh>
    <phoneticPr fontId="4"/>
  </si>
  <si>
    <t>星</t>
    <rPh sb="0" eb="1">
      <t>ホシ</t>
    </rPh>
    <phoneticPr fontId="4"/>
  </si>
  <si>
    <r>
      <t xml:space="preserve">【 </t>
    </r>
    <r>
      <rPr>
        <sz val="15"/>
        <color rgb="FFFF0000"/>
        <rFont val="ＭＳ Ｐゴシック"/>
        <family val="3"/>
        <charset val="128"/>
      </rPr>
      <t>3.4.</t>
    </r>
    <r>
      <rPr>
        <sz val="15"/>
        <rFont val="ＭＳ Ｐゴシック"/>
        <family val="3"/>
        <charset val="128"/>
      </rPr>
      <t>6 】</t>
    </r>
    <phoneticPr fontId="4"/>
  </si>
  <si>
    <t xml:space="preserve">
1-3
2-4
1-2
3-4
1-4
2-3
</t>
    <phoneticPr fontId="5"/>
  </si>
  <si>
    <r>
      <rPr>
        <sz val="11"/>
        <color rgb="FFFF0000"/>
        <rFont val="ＭＳ Ｐゴシック"/>
        <family val="3"/>
        <charset val="128"/>
      </rPr>
      <t xml:space="preserve">09:30
09:30
09:50
09:50
</t>
    </r>
    <r>
      <rPr>
        <sz val="11"/>
        <rFont val="ＭＳ Ｐゴシック"/>
        <family val="3"/>
        <charset val="128"/>
      </rPr>
      <t xml:space="preserve">
10:10
10:30</t>
    </r>
    <phoneticPr fontId="5"/>
  </si>
  <si>
    <t>藤井和彦</t>
    <rPh sb="0" eb="2">
      <t>フジイ</t>
    </rPh>
    <rPh sb="2" eb="4">
      <t>カズヒコ</t>
    </rPh>
    <phoneticPr fontId="5"/>
  </si>
  <si>
    <t>東京スマッシュクラブ</t>
    <phoneticPr fontId="4"/>
  </si>
  <si>
    <t>鈴木貴夫</t>
    <rPh sb="0" eb="2">
      <t>スズキ</t>
    </rPh>
    <rPh sb="2" eb="4">
      <t>タカオ</t>
    </rPh>
    <phoneticPr fontId="4"/>
  </si>
  <si>
    <t>個　人</t>
    <rPh sb="0" eb="1">
      <t>コ</t>
    </rPh>
    <rPh sb="2" eb="3">
      <t>ニン</t>
    </rPh>
    <phoneticPr fontId="4"/>
  </si>
  <si>
    <t>馳川　清</t>
    <rPh sb="0" eb="2">
      <t>ハセガワ</t>
    </rPh>
    <rPh sb="3" eb="4">
      <t>キヨシ</t>
    </rPh>
    <phoneticPr fontId="5"/>
  </si>
  <si>
    <t>星　光晴</t>
    <phoneticPr fontId="5"/>
  </si>
  <si>
    <t>【Gリーグ】</t>
    <phoneticPr fontId="13"/>
  </si>
  <si>
    <t>張替</t>
    <rPh sb="0" eb="2">
      <t>ハリガエ</t>
    </rPh>
    <phoneticPr fontId="4"/>
  </si>
  <si>
    <t>吉海</t>
    <rPh sb="0" eb="2">
      <t>ヨシカイ</t>
    </rPh>
    <phoneticPr fontId="4"/>
  </si>
  <si>
    <t>長田</t>
    <rPh sb="0" eb="2">
      <t>ナガタ</t>
    </rPh>
    <phoneticPr fontId="4"/>
  </si>
  <si>
    <t>水野谷</t>
    <rPh sb="0" eb="3">
      <t>ミズノヤ</t>
    </rPh>
    <phoneticPr fontId="4"/>
  </si>
  <si>
    <r>
      <t xml:space="preserve">【 </t>
    </r>
    <r>
      <rPr>
        <sz val="15"/>
        <color rgb="FFFF0000"/>
        <rFont val="ＭＳ Ｐゴシック"/>
        <family val="3"/>
        <charset val="128"/>
      </rPr>
      <t>5.6.</t>
    </r>
    <r>
      <rPr>
        <sz val="15"/>
        <rFont val="ＭＳ Ｐゴシック"/>
        <family val="3"/>
        <charset val="128"/>
      </rPr>
      <t>7 】</t>
    </r>
    <phoneticPr fontId="4"/>
  </si>
  <si>
    <t>張替　明</t>
    <rPh sb="0" eb="2">
      <t>ハリガエ</t>
    </rPh>
    <rPh sb="3" eb="4">
      <t>アキラ</t>
    </rPh>
    <phoneticPr fontId="5"/>
  </si>
  <si>
    <t>吉海美代子</t>
    <rPh sb="0" eb="5">
      <t>ヨシウミミヨコ</t>
    </rPh>
    <phoneticPr fontId="5"/>
  </si>
  <si>
    <t>東京スマッシュクラブ</t>
    <phoneticPr fontId="4"/>
  </si>
  <si>
    <t>長田広子</t>
    <rPh sb="0" eb="2">
      <t>ナガタ</t>
    </rPh>
    <rPh sb="2" eb="4">
      <t>ヒロコ</t>
    </rPh>
    <phoneticPr fontId="5"/>
  </si>
  <si>
    <t>水野谷夏希</t>
    <rPh sb="0" eb="3">
      <t>ミズノヤ</t>
    </rPh>
    <rPh sb="3" eb="5">
      <t>ナツキ</t>
    </rPh>
    <phoneticPr fontId="4"/>
  </si>
  <si>
    <t>【Ｈリーグ】</t>
    <phoneticPr fontId="13"/>
  </si>
  <si>
    <t>渡邊</t>
    <rPh sb="0" eb="2">
      <t>ワタナベ</t>
    </rPh>
    <phoneticPr fontId="4"/>
  </si>
  <si>
    <t>須藤</t>
    <rPh sb="0" eb="2">
      <t>スドウ</t>
    </rPh>
    <phoneticPr fontId="4"/>
  </si>
  <si>
    <t>赤坂</t>
    <rPh sb="0" eb="2">
      <t>アカサカ</t>
    </rPh>
    <phoneticPr fontId="4"/>
  </si>
  <si>
    <t>照井</t>
    <rPh sb="0" eb="2">
      <t>テルイ</t>
    </rPh>
    <phoneticPr fontId="13"/>
  </si>
  <si>
    <r>
      <t xml:space="preserve">【 </t>
    </r>
    <r>
      <rPr>
        <sz val="15"/>
        <color rgb="FFFF0000"/>
        <rFont val="ＭＳ Ｐゴシック"/>
        <family val="3"/>
        <charset val="128"/>
      </rPr>
      <t>7</t>
    </r>
    <r>
      <rPr>
        <sz val="15"/>
        <rFont val="ＭＳ Ｐゴシック"/>
        <family val="3"/>
        <charset val="128"/>
      </rPr>
      <t>.</t>
    </r>
    <r>
      <rPr>
        <sz val="15"/>
        <color rgb="FFFF0000"/>
        <rFont val="ＭＳ Ｐゴシック"/>
        <family val="3"/>
        <charset val="128"/>
      </rPr>
      <t>8</t>
    </r>
    <r>
      <rPr>
        <sz val="15"/>
        <rFont val="ＭＳ Ｐゴシック"/>
        <family val="3"/>
        <charset val="128"/>
      </rPr>
      <t>.8 】</t>
    </r>
    <phoneticPr fontId="4"/>
  </si>
  <si>
    <t>渡邊剛</t>
    <rPh sb="0" eb="2">
      <t>ワタナベ</t>
    </rPh>
    <rPh sb="2" eb="3">
      <t>ツヨシ</t>
    </rPh>
    <phoneticPr fontId="5"/>
  </si>
  <si>
    <t>（</t>
    <phoneticPr fontId="5"/>
  </si>
  <si>
    <t>シスコシステムズ</t>
    <phoneticPr fontId="4"/>
  </si>
  <si>
    <t>）</t>
    <phoneticPr fontId="5"/>
  </si>
  <si>
    <t>須藤泰子</t>
    <rPh sb="0" eb="2">
      <t>スドウ</t>
    </rPh>
    <rPh sb="2" eb="4">
      <t>ヤスコ</t>
    </rPh>
    <phoneticPr fontId="5"/>
  </si>
  <si>
    <t>赤坂嘉子</t>
    <rPh sb="0" eb="2">
      <t>アカサカ</t>
    </rPh>
    <rPh sb="2" eb="4">
      <t>ヨシコ</t>
    </rPh>
    <phoneticPr fontId="5"/>
  </si>
  <si>
    <t>照井幸喜</t>
    <rPh sb="0" eb="2">
      <t>テルイ</t>
    </rPh>
    <rPh sb="2" eb="4">
      <t>ユキヨシ</t>
    </rPh>
    <phoneticPr fontId="4"/>
  </si>
  <si>
    <t>飛天</t>
    <rPh sb="0" eb="2">
      <t>ヒテン</t>
    </rPh>
    <phoneticPr fontId="4"/>
  </si>
  <si>
    <t>）</t>
    <phoneticPr fontId="5"/>
  </si>
  <si>
    <t>☆決勝トーナメント　　車椅子使用の部</t>
    <rPh sb="1" eb="3">
      <t>ケッショウ</t>
    </rPh>
    <rPh sb="11" eb="14">
      <t>クルマイス</t>
    </rPh>
    <rPh sb="14" eb="16">
      <t>シヨウ</t>
    </rPh>
    <rPh sb="17" eb="18">
      <t>ブ</t>
    </rPh>
    <phoneticPr fontId="5"/>
  </si>
  <si>
    <t>Ａ－１</t>
    <phoneticPr fontId="5"/>
  </si>
  <si>
    <t>Ｃ－１</t>
    <phoneticPr fontId="5"/>
  </si>
  <si>
    <t>&lt;①&gt;13:00　T1</t>
    <phoneticPr fontId="4"/>
  </si>
  <si>
    <t>&lt;⑤&gt;13:00　T5</t>
    <phoneticPr fontId="4"/>
  </si>
  <si>
    <t>B－２</t>
    <phoneticPr fontId="5"/>
  </si>
  <si>
    <t>Ｄ－２</t>
    <phoneticPr fontId="5"/>
  </si>
  <si>
    <t>&lt;⑨&gt;13:30　T1</t>
    <phoneticPr fontId="4"/>
  </si>
  <si>
    <t>&lt;⑪&gt;13:30　T3</t>
    <phoneticPr fontId="4"/>
  </si>
  <si>
    <t>Ｈ－１</t>
    <phoneticPr fontId="5"/>
  </si>
  <si>
    <t>E－２</t>
    <phoneticPr fontId="5"/>
  </si>
  <si>
    <t>&lt;②&gt;13:00　T2</t>
    <phoneticPr fontId="4"/>
  </si>
  <si>
    <t>&lt;⑥&gt;13:00　T6</t>
    <phoneticPr fontId="4"/>
  </si>
  <si>
    <t>G－２</t>
    <phoneticPr fontId="5"/>
  </si>
  <si>
    <t>F－１</t>
    <phoneticPr fontId="5"/>
  </si>
  <si>
    <t>&lt;⑬準決勝&gt;14:00　T1</t>
    <rPh sb="2" eb="5">
      <t>ジュンケッショウ</t>
    </rPh>
    <phoneticPr fontId="4"/>
  </si>
  <si>
    <t>&lt;⑭準決勝&gt;14:00　T2</t>
    <rPh sb="2" eb="5">
      <t>ジュンケッショウ</t>
    </rPh>
    <phoneticPr fontId="4"/>
  </si>
  <si>
    <t>＜⑯決勝＞
14:30　T1</t>
    <rPh sb="2" eb="4">
      <t>ケッショウ</t>
    </rPh>
    <phoneticPr fontId="4"/>
  </si>
  <si>
    <t>E－１</t>
    <phoneticPr fontId="5"/>
  </si>
  <si>
    <t>G－１</t>
    <phoneticPr fontId="5"/>
  </si>
  <si>
    <t>&lt;③&gt;13:00　T3</t>
    <phoneticPr fontId="4"/>
  </si>
  <si>
    <t>&lt;⑦&gt;13:00　T7</t>
    <phoneticPr fontId="4"/>
  </si>
  <si>
    <t>F－２</t>
    <phoneticPr fontId="5"/>
  </si>
  <si>
    <t>Ｈ－２</t>
    <phoneticPr fontId="5"/>
  </si>
  <si>
    <t>&lt;⑩&gt;13:30　T2</t>
    <phoneticPr fontId="4"/>
  </si>
  <si>
    <t>&lt;⑫&gt;13:30　T4</t>
    <phoneticPr fontId="4"/>
  </si>
  <si>
    <t>C－２</t>
    <phoneticPr fontId="5"/>
  </si>
  <si>
    <t>A－２</t>
    <phoneticPr fontId="5"/>
  </si>
  <si>
    <t>&lt;④&gt;13:00　T4</t>
    <phoneticPr fontId="4"/>
  </si>
  <si>
    <t>&lt;⑧&gt;13:00　T８</t>
    <phoneticPr fontId="4"/>
  </si>
  <si>
    <t>Ｄ－１</t>
    <phoneticPr fontId="5"/>
  </si>
  <si>
    <t>B－１</t>
    <phoneticPr fontId="5"/>
  </si>
  <si>
    <t>&lt;⑮３決&gt;14：30　Ｔ2</t>
    <rPh sb="3" eb="4">
      <t>ケツ</t>
    </rPh>
    <phoneticPr fontId="5"/>
  </si>
  <si>
    <t>《　対戦表　》</t>
    <rPh sb="2" eb="5">
      <t>タイセンヒョウ</t>
    </rPh>
    <phoneticPr fontId="4"/>
  </si>
  <si>
    <t>コートNO</t>
    <phoneticPr fontId="4"/>
  </si>
  <si>
    <t>【　1　】</t>
    <phoneticPr fontId="4"/>
  </si>
  <si>
    <t>【　2　】</t>
    <phoneticPr fontId="4"/>
  </si>
  <si>
    <t>【Ａリーグ】</t>
    <phoneticPr fontId="13"/>
  </si>
  <si>
    <t>勝敗</t>
    <rPh sb="0" eb="2">
      <t>ショウハイ</t>
    </rPh>
    <phoneticPr fontId="13"/>
  </si>
  <si>
    <t>【Ｂリーグ】</t>
    <phoneticPr fontId="13"/>
  </si>
  <si>
    <t>Ｍａｔｃｈ</t>
    <phoneticPr fontId="5"/>
  </si>
  <si>
    <t>Ｔｉｍｅ</t>
    <phoneticPr fontId="5"/>
  </si>
  <si>
    <t xml:space="preserve">1-3
1-2
2-3
</t>
    <phoneticPr fontId="5"/>
  </si>
  <si>
    <t xml:space="preserve">10:10
10:30
10:50
</t>
    <phoneticPr fontId="5"/>
  </si>
  <si>
    <t>-</t>
    <phoneticPr fontId="4"/>
  </si>
  <si>
    <t xml:space="preserve">1-3
1-2
2-3
</t>
    <phoneticPr fontId="5"/>
  </si>
  <si>
    <t>-</t>
    <phoneticPr fontId="4"/>
  </si>
  <si>
    <t>順位</t>
    <rPh sb="0" eb="2">
      <t>ジュンイ</t>
    </rPh>
    <phoneticPr fontId="4"/>
  </si>
  <si>
    <t>平塚好紀</t>
    <phoneticPr fontId="4"/>
  </si>
  <si>
    <t>鈴木　守</t>
    <phoneticPr fontId="4"/>
  </si>
  <si>
    <t>細谷直生</t>
    <phoneticPr fontId="4"/>
  </si>
  <si>
    <t>渡邊　剛</t>
    <phoneticPr fontId="4"/>
  </si>
  <si>
    <t>-</t>
    <phoneticPr fontId="4"/>
  </si>
  <si>
    <t>《　対戦表　》</t>
  </si>
  <si>
    <t>コートNO</t>
    <phoneticPr fontId="4"/>
  </si>
  <si>
    <t>【　3　】</t>
    <phoneticPr fontId="4"/>
  </si>
  <si>
    <t>【　4　】</t>
    <phoneticPr fontId="4"/>
  </si>
  <si>
    <t>【Ｃリーグ】</t>
    <phoneticPr fontId="13"/>
  </si>
  <si>
    <t>【Ｄリーグ】</t>
    <phoneticPr fontId="13"/>
  </si>
  <si>
    <t>Ｍａｔｃｈ</t>
    <phoneticPr fontId="5"/>
  </si>
  <si>
    <t>Ｔｉｍｅ</t>
    <phoneticPr fontId="5"/>
  </si>
  <si>
    <t xml:space="preserve">2-3
1-2
1-3
</t>
    <phoneticPr fontId="5"/>
  </si>
  <si>
    <t xml:space="preserve">10:10
10:30
10:50
</t>
    <phoneticPr fontId="5"/>
  </si>
  <si>
    <t xml:space="preserve">1-3
1-2
2-3
</t>
    <phoneticPr fontId="5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</si>
  <si>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</si>
  <si>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</si>
  <si>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</si>
  <si>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</si>
  <si>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</si>
  <si>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</si>
  <si>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コートNO</t>
    <phoneticPr fontId="4"/>
  </si>
  <si>
    <t>【Ｅリーグ】</t>
    <phoneticPr fontId="13"/>
  </si>
  <si>
    <t>Ｍａｔｃｈ</t>
    <phoneticPr fontId="5"/>
  </si>
  <si>
    <t>Ｔｉｍｅ</t>
    <phoneticPr fontId="5"/>
  </si>
  <si>
    <t>1-2
3-4
1-3
2-4
1-4
2-3</t>
    <phoneticPr fontId="4"/>
  </si>
  <si>
    <r>
      <t xml:space="preserve">
</t>
    </r>
    <r>
      <rPr>
        <b/>
        <sz val="11"/>
        <color rgb="FFFF0000"/>
        <rFont val="ＭＳ Ｐゴシック"/>
        <family val="3"/>
        <charset val="128"/>
      </rPr>
      <t>09:30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09:30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09:50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09:50</t>
    </r>
    <r>
      <rPr>
        <b/>
        <sz val="11"/>
        <rFont val="ＭＳ Ｐゴシック"/>
        <family val="3"/>
        <charset val="128"/>
      </rPr>
      <t xml:space="preserve">
10:10
10:30
</t>
    </r>
    <phoneticPr fontId="5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</si>
  <si>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</si>
  <si>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</si>
  <si>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</si>
  <si>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</si>
  <si>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</si>
  <si>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</si>
  <si>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</si>
  <si>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</si>
  <si>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</si>
  <si>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</si>
  <si>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【Ｆリーグ】</t>
    <phoneticPr fontId="13"/>
  </si>
  <si>
    <t>1-3
2-4
1-2
3-4
1-4
2-3</t>
    <phoneticPr fontId="4"/>
  </si>
  <si>
    <t>コートNO</t>
    <phoneticPr fontId="4"/>
  </si>
  <si>
    <t>【Ｇリーグ】</t>
    <phoneticPr fontId="13"/>
  </si>
  <si>
    <t>Ｍａｔｃｈ</t>
    <phoneticPr fontId="5"/>
  </si>
  <si>
    <t>Ｔｉｍｅ</t>
    <phoneticPr fontId="5"/>
  </si>
  <si>
    <t>1-3
2-4
1-2
3-4
1-4
2-3</t>
    <phoneticPr fontId="4"/>
  </si>
  <si>
    <r>
      <t xml:space="preserve">
</t>
    </r>
    <r>
      <rPr>
        <b/>
        <sz val="11"/>
        <color rgb="FFFF0000"/>
        <rFont val="ＭＳ Ｐゴシック"/>
        <family val="3"/>
        <charset val="128"/>
      </rPr>
      <t>09:30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09:30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09:50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09:50</t>
    </r>
    <r>
      <rPr>
        <b/>
        <sz val="11"/>
        <rFont val="ＭＳ Ｐゴシック"/>
        <family val="3"/>
        <charset val="128"/>
      </rPr>
      <t xml:space="preserve">
10:10
10:30
</t>
    </r>
    <phoneticPr fontId="5"/>
  </si>
  <si>
    <t>　　第15回まゆみ杯卓球大会参加者リスト</t>
    <rPh sb="2" eb="3">
      <t>ダイ</t>
    </rPh>
    <rPh sb="5" eb="6">
      <t>カイ</t>
    </rPh>
    <rPh sb="9" eb="10">
      <t>ハイ</t>
    </rPh>
    <rPh sb="10" eb="12">
      <t>タッキュウ</t>
    </rPh>
    <rPh sb="12" eb="14">
      <t>タイカイ</t>
    </rPh>
    <rPh sb="14" eb="17">
      <t>サンカシャ</t>
    </rPh>
    <phoneticPr fontId="4"/>
  </si>
  <si>
    <t>令和元年6月30日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4"/>
  </si>
  <si>
    <t>団体名</t>
    <rPh sb="0" eb="2">
      <t>ダンタイ</t>
    </rPh>
    <rPh sb="2" eb="3">
      <t>メイ</t>
    </rPh>
    <phoneticPr fontId="4"/>
  </si>
  <si>
    <t>氏名</t>
    <rPh sb="0" eb="2">
      <t>シメイ</t>
    </rPh>
    <phoneticPr fontId="4"/>
  </si>
  <si>
    <t>車
椅子</t>
    <rPh sb="0" eb="1">
      <t>クルマ</t>
    </rPh>
    <rPh sb="2" eb="4">
      <t>イス</t>
    </rPh>
    <phoneticPr fontId="4"/>
  </si>
  <si>
    <t>身体</t>
    <rPh sb="0" eb="2">
      <t>シンタイ</t>
    </rPh>
    <phoneticPr fontId="4"/>
  </si>
  <si>
    <t>知的</t>
    <rPh sb="0" eb="1">
      <t>チ</t>
    </rPh>
    <rPh sb="1" eb="2">
      <t>テキ</t>
    </rPh>
    <phoneticPr fontId="4"/>
  </si>
  <si>
    <t>弁当</t>
    <rPh sb="0" eb="2">
      <t>ベントウ</t>
    </rPh>
    <phoneticPr fontId="4"/>
  </si>
  <si>
    <t>　　車椅子</t>
    <rPh sb="2" eb="5">
      <t>クルマイス</t>
    </rPh>
    <phoneticPr fontId="4"/>
  </si>
  <si>
    <t>精神</t>
    <rPh sb="0" eb="2">
      <t>セイシン</t>
    </rPh>
    <phoneticPr fontId="4"/>
  </si>
  <si>
    <t>東京スマッシュ
クラブ  (TSC)</t>
    <rPh sb="0" eb="2">
      <t>トウキョウ</t>
    </rPh>
    <phoneticPr fontId="4"/>
  </si>
  <si>
    <t>藤井　和彦</t>
    <rPh sb="0" eb="2">
      <t>フジイ</t>
    </rPh>
    <rPh sb="3" eb="5">
      <t>カズヒコ</t>
    </rPh>
    <phoneticPr fontId="4"/>
  </si>
  <si>
    <t>〇</t>
    <phoneticPr fontId="4"/>
  </si>
  <si>
    <t>レインボー（東京）</t>
    <rPh sb="6" eb="8">
      <t>トウキョウ</t>
    </rPh>
    <phoneticPr fontId="4"/>
  </si>
  <si>
    <t>伊東　一浩</t>
    <rPh sb="0" eb="2">
      <t>イトウ</t>
    </rPh>
    <rPh sb="3" eb="5">
      <t>カズヒロ</t>
    </rPh>
    <phoneticPr fontId="4"/>
  </si>
  <si>
    <t>○</t>
    <phoneticPr fontId="4"/>
  </si>
  <si>
    <t>佐藤　幸広</t>
    <rPh sb="0" eb="2">
      <t>サトウ</t>
    </rPh>
    <rPh sb="3" eb="5">
      <t>ユキヒロ</t>
    </rPh>
    <phoneticPr fontId="4"/>
  </si>
  <si>
    <t>〇</t>
    <phoneticPr fontId="4"/>
  </si>
  <si>
    <t>伊東　五月</t>
    <rPh sb="0" eb="2">
      <t>イトウ</t>
    </rPh>
    <rPh sb="3" eb="5">
      <t>ゴガツ</t>
    </rPh>
    <phoneticPr fontId="4"/>
  </si>
  <si>
    <t>曽我　美枝子</t>
    <rPh sb="0" eb="2">
      <t>ソガ</t>
    </rPh>
    <rPh sb="3" eb="6">
      <t>ミエコ</t>
    </rPh>
    <phoneticPr fontId="4"/>
  </si>
  <si>
    <t>仙台スポーツ協議会（TDK)</t>
    <rPh sb="0" eb="2">
      <t>センダイ</t>
    </rPh>
    <rPh sb="6" eb="9">
      <t>キョウギカイ</t>
    </rPh>
    <phoneticPr fontId="4"/>
  </si>
  <si>
    <t>片平　孝治</t>
    <rPh sb="0" eb="2">
      <t>カタヒラ</t>
    </rPh>
    <rPh sb="3" eb="5">
      <t>コウジ</t>
    </rPh>
    <phoneticPr fontId="4"/>
  </si>
  <si>
    <t>塚本　一志</t>
    <rPh sb="0" eb="2">
      <t>ツカモト</t>
    </rPh>
    <rPh sb="3" eb="5">
      <t>カズシ</t>
    </rPh>
    <phoneticPr fontId="4"/>
  </si>
  <si>
    <t>鎌田　春久</t>
    <rPh sb="0" eb="2">
      <t>カマタ</t>
    </rPh>
    <rPh sb="3" eb="5">
      <t>ハルヒサ</t>
    </rPh>
    <phoneticPr fontId="4"/>
  </si>
  <si>
    <t>吉海美代子</t>
    <rPh sb="0" eb="1">
      <t>ヨシ</t>
    </rPh>
    <rPh sb="1" eb="2">
      <t>カイ</t>
    </rPh>
    <rPh sb="2" eb="5">
      <t>ミヨコ</t>
    </rPh>
    <phoneticPr fontId="4"/>
  </si>
  <si>
    <t>佐々木佑子</t>
    <rPh sb="0" eb="3">
      <t>ササキ</t>
    </rPh>
    <rPh sb="3" eb="5">
      <t>ユウコ</t>
    </rPh>
    <phoneticPr fontId="4"/>
  </si>
  <si>
    <t>藤本　慧子</t>
    <rPh sb="0" eb="2">
      <t>フジモト</t>
    </rPh>
    <rPh sb="3" eb="5">
      <t>ケイコ</t>
    </rPh>
    <phoneticPr fontId="4"/>
  </si>
  <si>
    <t>Ｊクラブ</t>
    <phoneticPr fontId="4"/>
  </si>
  <si>
    <r>
      <t>野中　晨光</t>
    </r>
    <r>
      <rPr>
        <sz val="7"/>
        <rFont val="ＭＳ Ｐゴシック"/>
        <family val="3"/>
        <charset val="128"/>
        <scheme val="minor"/>
      </rPr>
      <t>（アキミツ）</t>
    </r>
    <rPh sb="0" eb="2">
      <t>ノナカ</t>
    </rPh>
    <rPh sb="3" eb="4">
      <t>タツ</t>
    </rPh>
    <rPh sb="4" eb="5">
      <t>ヒカリ</t>
    </rPh>
    <phoneticPr fontId="4"/>
  </si>
  <si>
    <t>○</t>
  </si>
  <si>
    <t>ディスタンス</t>
    <phoneticPr fontId="4"/>
  </si>
  <si>
    <t>吉田　信一</t>
    <rPh sb="0" eb="2">
      <t>ヨシダ</t>
    </rPh>
    <rPh sb="3" eb="5">
      <t>シンイチ</t>
    </rPh>
    <phoneticPr fontId="4"/>
  </si>
  <si>
    <t>〇</t>
    <phoneticPr fontId="4"/>
  </si>
  <si>
    <t>小川さん
五十嵐さん含む</t>
    <rPh sb="0" eb="2">
      <t>オガワ</t>
    </rPh>
    <rPh sb="5" eb="8">
      <t>イガラシ</t>
    </rPh>
    <rPh sb="10" eb="11">
      <t>フク</t>
    </rPh>
    <phoneticPr fontId="4"/>
  </si>
  <si>
    <t>ＩTS.三鷹</t>
    <rPh sb="4" eb="6">
      <t>ミタカ</t>
    </rPh>
    <phoneticPr fontId="4"/>
  </si>
  <si>
    <t>元木　　久</t>
    <rPh sb="0" eb="2">
      <t>モトキ</t>
    </rPh>
    <rPh sb="4" eb="5">
      <t>ヒサシ</t>
    </rPh>
    <phoneticPr fontId="4"/>
  </si>
  <si>
    <t>長島　秀明</t>
    <rPh sb="0" eb="2">
      <t>ナガシマ</t>
    </rPh>
    <rPh sb="3" eb="5">
      <t>ヒデアキ</t>
    </rPh>
    <phoneticPr fontId="4"/>
  </si>
  <si>
    <t>S.O.N東京・府中</t>
    <rPh sb="5" eb="7">
      <t>トウキョウ</t>
    </rPh>
    <rPh sb="8" eb="10">
      <t>フチュウ</t>
    </rPh>
    <phoneticPr fontId="4"/>
  </si>
  <si>
    <t>小平　育子</t>
    <rPh sb="0" eb="2">
      <t>コダイラ</t>
    </rPh>
    <rPh sb="3" eb="5">
      <t>イクコ</t>
    </rPh>
    <phoneticPr fontId="4"/>
  </si>
  <si>
    <t>ＳＯＮ日本・東京</t>
    <rPh sb="3" eb="5">
      <t>ニホン</t>
    </rPh>
    <rPh sb="6" eb="8">
      <t>トウキョウ</t>
    </rPh>
    <phoneticPr fontId="4"/>
  </si>
  <si>
    <t>田中　伸幸</t>
    <rPh sb="0" eb="2">
      <t>タナカ</t>
    </rPh>
    <rPh sb="3" eb="5">
      <t>ノブユキ</t>
    </rPh>
    <phoneticPr fontId="4"/>
  </si>
  <si>
    <t>府中キララ卓球クラブ</t>
    <rPh sb="0" eb="2">
      <t>フチュウ</t>
    </rPh>
    <rPh sb="5" eb="7">
      <t>タッキュウ</t>
    </rPh>
    <phoneticPr fontId="4"/>
  </si>
  <si>
    <t>松村雄太</t>
    <rPh sb="0" eb="2">
      <t>マツムラ</t>
    </rPh>
    <rPh sb="2" eb="4">
      <t>ユウタ</t>
    </rPh>
    <phoneticPr fontId="5"/>
  </si>
  <si>
    <t>シスコシステムズ</t>
    <phoneticPr fontId="4"/>
  </si>
  <si>
    <t>渡邊　剛</t>
    <rPh sb="0" eb="2">
      <t>ワタナベ</t>
    </rPh>
    <rPh sb="3" eb="4">
      <t>ツヨシ</t>
    </rPh>
    <phoneticPr fontId="4"/>
  </si>
  <si>
    <t>〇</t>
    <phoneticPr fontId="4"/>
  </si>
  <si>
    <t>柴崎　文仁</t>
    <rPh sb="0" eb="2">
      <t>シバサキ</t>
    </rPh>
    <rPh sb="3" eb="4">
      <t>ブン</t>
    </rPh>
    <rPh sb="4" eb="5">
      <t>ジン</t>
    </rPh>
    <phoneticPr fontId="4"/>
  </si>
  <si>
    <t>ラポール卓友会</t>
    <rPh sb="4" eb="5">
      <t>タク</t>
    </rPh>
    <rPh sb="5" eb="6">
      <t>トモ</t>
    </rPh>
    <rPh sb="6" eb="7">
      <t>カイ</t>
    </rPh>
    <phoneticPr fontId="4"/>
  </si>
  <si>
    <t>柾谷はつ子</t>
    <rPh sb="0" eb="2">
      <t>マサヤ</t>
    </rPh>
    <rPh sb="4" eb="5">
      <t>コ</t>
    </rPh>
    <phoneticPr fontId="4"/>
  </si>
  <si>
    <t>鈴木　正敏</t>
    <rPh sb="0" eb="2">
      <t>スズキ</t>
    </rPh>
    <rPh sb="3" eb="5">
      <t>マサトシ</t>
    </rPh>
    <phoneticPr fontId="4"/>
  </si>
  <si>
    <t>親久会</t>
    <rPh sb="0" eb="1">
      <t>シン</t>
    </rPh>
    <rPh sb="1" eb="2">
      <t>ヒサシ</t>
    </rPh>
    <rPh sb="2" eb="3">
      <t>カイ</t>
    </rPh>
    <phoneticPr fontId="4"/>
  </si>
  <si>
    <t>金子　　修</t>
    <rPh sb="0" eb="2">
      <t>カネコ</t>
    </rPh>
    <rPh sb="4" eb="5">
      <t>オサム</t>
    </rPh>
    <phoneticPr fontId="4"/>
  </si>
  <si>
    <t>鈴木　安彦　</t>
    <rPh sb="0" eb="2">
      <t>スズキ</t>
    </rPh>
    <rPh sb="3" eb="5">
      <t>ヤスヒコ</t>
    </rPh>
    <phoneticPr fontId="4"/>
  </si>
  <si>
    <t>牛崎　智晴　</t>
    <rPh sb="0" eb="1">
      <t>ウシ</t>
    </rPh>
    <rPh sb="1" eb="2">
      <t>サキ</t>
    </rPh>
    <rPh sb="3" eb="5">
      <t>トモハル</t>
    </rPh>
    <phoneticPr fontId="4"/>
  </si>
  <si>
    <t>三澤　叶夢</t>
    <rPh sb="0" eb="2">
      <t>ミサワ</t>
    </rPh>
    <rPh sb="3" eb="4">
      <t>カナ</t>
    </rPh>
    <rPh sb="4" eb="5">
      <t>ユメ</t>
    </rPh>
    <phoneticPr fontId="4"/>
  </si>
  <si>
    <t>照井　幸喜</t>
    <rPh sb="0" eb="2">
      <t>テルイ</t>
    </rPh>
    <rPh sb="3" eb="5">
      <t>コウキ</t>
    </rPh>
    <phoneticPr fontId="4"/>
  </si>
  <si>
    <t>川前　智典</t>
    <rPh sb="0" eb="2">
      <t>カワマエ</t>
    </rPh>
    <rPh sb="3" eb="5">
      <t>トモノリ</t>
    </rPh>
    <phoneticPr fontId="4"/>
  </si>
  <si>
    <t>谷崎　淳一</t>
    <rPh sb="0" eb="2">
      <t>タニザキ</t>
    </rPh>
    <rPh sb="3" eb="5">
      <t>ジュンイチ</t>
    </rPh>
    <phoneticPr fontId="4"/>
  </si>
  <si>
    <t>〇</t>
    <phoneticPr fontId="4"/>
  </si>
  <si>
    <t>長尾　駿平</t>
    <rPh sb="0" eb="2">
      <t>ナガオ</t>
    </rPh>
    <rPh sb="3" eb="5">
      <t>シュンペイ</t>
    </rPh>
    <phoneticPr fontId="4"/>
  </si>
  <si>
    <t>上田　大介</t>
    <rPh sb="0" eb="2">
      <t>ウエダ</t>
    </rPh>
    <rPh sb="3" eb="5">
      <t>ダイスケ</t>
    </rPh>
    <phoneticPr fontId="4"/>
  </si>
  <si>
    <t>佐藤　玲央</t>
    <rPh sb="0" eb="2">
      <t>サトウ</t>
    </rPh>
    <rPh sb="3" eb="5">
      <t>レオ</t>
    </rPh>
    <phoneticPr fontId="4"/>
  </si>
  <si>
    <r>
      <t>菊地　　諄</t>
    </r>
    <r>
      <rPr>
        <sz val="9"/>
        <rFont val="ＭＳ Ｐゴシック"/>
        <family val="3"/>
        <charset val="128"/>
        <scheme val="minor"/>
      </rPr>
      <t>（しゅん）</t>
    </r>
    <rPh sb="0" eb="2">
      <t>キクチ</t>
    </rPh>
    <rPh sb="4" eb="5">
      <t>シュン</t>
    </rPh>
    <phoneticPr fontId="4"/>
  </si>
  <si>
    <t>鈴木　良太</t>
    <rPh sb="0" eb="2">
      <t>スズキ</t>
    </rPh>
    <rPh sb="3" eb="5">
      <t>リョウタ</t>
    </rPh>
    <phoneticPr fontId="4"/>
  </si>
  <si>
    <t>茨城フェニックス
   卓球クラブ</t>
    <rPh sb="0" eb="2">
      <t>イバラギ</t>
    </rPh>
    <rPh sb="12" eb="14">
      <t>タッキュウ</t>
    </rPh>
    <phoneticPr fontId="4"/>
  </si>
  <si>
    <t>細谷　直生</t>
    <rPh sb="0" eb="2">
      <t>ホソヤ</t>
    </rPh>
    <rPh sb="3" eb="5">
      <t>ナオイキ</t>
    </rPh>
    <phoneticPr fontId="4"/>
  </si>
  <si>
    <t>鈴木　美咲</t>
    <rPh sb="0" eb="2">
      <t>スズキ</t>
    </rPh>
    <rPh sb="3" eb="5">
      <t>ミサキ</t>
    </rPh>
    <phoneticPr fontId="4"/>
  </si>
  <si>
    <t>〇</t>
    <phoneticPr fontId="4"/>
  </si>
  <si>
    <t>宇津木孝章</t>
    <rPh sb="0" eb="3">
      <t>ウツキ</t>
    </rPh>
    <rPh sb="3" eb="5">
      <t>タカアキ</t>
    </rPh>
    <phoneticPr fontId="4"/>
  </si>
  <si>
    <t>佐々木菜那</t>
    <rPh sb="0" eb="3">
      <t>ササキ</t>
    </rPh>
    <rPh sb="3" eb="4">
      <t>ナ</t>
    </rPh>
    <rPh sb="4" eb="5">
      <t>ナ</t>
    </rPh>
    <phoneticPr fontId="4"/>
  </si>
  <si>
    <t>平塚　好紀</t>
    <rPh sb="0" eb="2">
      <t>ヒラツカ</t>
    </rPh>
    <rPh sb="3" eb="5">
      <t>ヨシノリ</t>
    </rPh>
    <phoneticPr fontId="4"/>
  </si>
  <si>
    <t>藤原　盛弥</t>
    <rPh sb="0" eb="2">
      <t>フジワラ</t>
    </rPh>
    <rPh sb="3" eb="4">
      <t>モ</t>
    </rPh>
    <rPh sb="4" eb="5">
      <t>ヤ</t>
    </rPh>
    <phoneticPr fontId="4"/>
  </si>
  <si>
    <t>田口　昇市</t>
    <rPh sb="0" eb="2">
      <t>タグチ</t>
    </rPh>
    <rPh sb="3" eb="4">
      <t>ノボル</t>
    </rPh>
    <rPh sb="4" eb="5">
      <t>イチ</t>
    </rPh>
    <phoneticPr fontId="4"/>
  </si>
  <si>
    <t>大笹生
特別支援学校</t>
    <rPh sb="0" eb="1">
      <t>オオ</t>
    </rPh>
    <rPh sb="1" eb="2">
      <t>ササ</t>
    </rPh>
    <rPh sb="2" eb="3">
      <t>セイ</t>
    </rPh>
    <rPh sb="4" eb="6">
      <t>トクベツ</t>
    </rPh>
    <rPh sb="6" eb="8">
      <t>シエン</t>
    </rPh>
    <rPh sb="8" eb="10">
      <t>ガッコウ</t>
    </rPh>
    <phoneticPr fontId="4"/>
  </si>
  <si>
    <t>藤澤　涼太</t>
    <rPh sb="1" eb="2">
      <t>サワ</t>
    </rPh>
    <phoneticPr fontId="4"/>
  </si>
  <si>
    <t>張替　明</t>
    <rPh sb="0" eb="2">
      <t>ハリカエ</t>
    </rPh>
    <rPh sb="3" eb="4">
      <t>アキラ</t>
    </rPh>
    <phoneticPr fontId="4"/>
  </si>
  <si>
    <t>中島　銀太</t>
    <rPh sb="0" eb="2">
      <t>ナカジマ</t>
    </rPh>
    <rPh sb="3" eb="4">
      <t>ギン</t>
    </rPh>
    <rPh sb="4" eb="5">
      <t>タ</t>
    </rPh>
    <phoneticPr fontId="4"/>
  </si>
  <si>
    <t>関谷　賢太郎</t>
    <rPh sb="0" eb="2">
      <t>セキヤ</t>
    </rPh>
    <rPh sb="3" eb="6">
      <t>ケンタロウ</t>
    </rPh>
    <phoneticPr fontId="4"/>
  </si>
  <si>
    <t>大橋　優人</t>
    <rPh sb="0" eb="2">
      <t>オオハシ</t>
    </rPh>
    <rPh sb="3" eb="4">
      <t>ユウ</t>
    </rPh>
    <rPh sb="4" eb="5">
      <t>ヒト</t>
    </rPh>
    <phoneticPr fontId="4"/>
  </si>
  <si>
    <t>中島　秀男</t>
    <rPh sb="0" eb="2">
      <t>ナカジマ</t>
    </rPh>
    <rPh sb="3" eb="5">
      <t>ヒデオ</t>
    </rPh>
    <phoneticPr fontId="4"/>
  </si>
  <si>
    <t>丹野　真衣</t>
    <rPh sb="0" eb="2">
      <t>タンノ</t>
    </rPh>
    <rPh sb="3" eb="5">
      <t>マイ</t>
    </rPh>
    <phoneticPr fontId="4"/>
  </si>
  <si>
    <t>小松澤豊宏</t>
    <rPh sb="0" eb="3">
      <t>コマツザワ</t>
    </rPh>
    <rPh sb="3" eb="4">
      <t>トヨ</t>
    </rPh>
    <rPh sb="4" eb="5">
      <t>ヒロシ</t>
    </rPh>
    <phoneticPr fontId="4"/>
  </si>
  <si>
    <t>大花　典子</t>
    <rPh sb="0" eb="1">
      <t>オオ</t>
    </rPh>
    <rPh sb="1" eb="2">
      <t>ハナ</t>
    </rPh>
    <rPh sb="3" eb="5">
      <t>ノリコ</t>
    </rPh>
    <phoneticPr fontId="4"/>
  </si>
  <si>
    <t>須藤　泰子</t>
    <rPh sb="0" eb="2">
      <t>スドウ</t>
    </rPh>
    <rPh sb="3" eb="5">
      <t>タイコ</t>
    </rPh>
    <phoneticPr fontId="4"/>
  </si>
  <si>
    <t>熊田　めぐみ</t>
    <rPh sb="0" eb="2">
      <t>クマダ</t>
    </rPh>
    <phoneticPr fontId="4"/>
  </si>
  <si>
    <t>星　　光晴</t>
    <rPh sb="0" eb="1">
      <t>ホシ</t>
    </rPh>
    <rPh sb="3" eb="5">
      <t>ミツハル</t>
    </rPh>
    <phoneticPr fontId="4"/>
  </si>
  <si>
    <t>まゆみ会</t>
    <rPh sb="3" eb="4">
      <t>カイ</t>
    </rPh>
    <phoneticPr fontId="4"/>
  </si>
  <si>
    <t>佐藤　悠太</t>
    <rPh sb="0" eb="2">
      <t>サトウ</t>
    </rPh>
    <rPh sb="3" eb="5">
      <t>ユウタ</t>
    </rPh>
    <phoneticPr fontId="4"/>
  </si>
  <si>
    <t>木村　　斉</t>
    <rPh sb="0" eb="2">
      <t>キムラ</t>
    </rPh>
    <rPh sb="4" eb="5">
      <t>サイ</t>
    </rPh>
    <phoneticPr fontId="4"/>
  </si>
  <si>
    <t>村山　洋太</t>
    <rPh sb="0" eb="2">
      <t>ムラヤマ</t>
    </rPh>
    <rPh sb="3" eb="5">
      <t>ヨウタ</t>
    </rPh>
    <phoneticPr fontId="4"/>
  </si>
  <si>
    <t>長田　広子</t>
    <rPh sb="0" eb="2">
      <t>ナガタ</t>
    </rPh>
    <rPh sb="3" eb="5">
      <t>ヒロコ</t>
    </rPh>
    <phoneticPr fontId="4"/>
  </si>
  <si>
    <t>吉田　健太</t>
    <rPh sb="0" eb="2">
      <t>ヨシダ</t>
    </rPh>
    <rPh sb="3" eb="5">
      <t>ケンタ</t>
    </rPh>
    <phoneticPr fontId="4"/>
  </si>
  <si>
    <t>個人</t>
    <rPh sb="0" eb="2">
      <t>コジン</t>
    </rPh>
    <phoneticPr fontId="4"/>
  </si>
  <si>
    <t>松尾　昌明</t>
    <rPh sb="0" eb="2">
      <t>マツオ</t>
    </rPh>
    <rPh sb="3" eb="5">
      <t>マサアキ</t>
    </rPh>
    <phoneticPr fontId="4"/>
  </si>
  <si>
    <t>〇</t>
    <phoneticPr fontId="4"/>
  </si>
  <si>
    <t>大沼　　佑</t>
    <rPh sb="0" eb="2">
      <t>オオヌマ</t>
    </rPh>
    <rPh sb="4" eb="5">
      <t>ユウ</t>
    </rPh>
    <phoneticPr fontId="4"/>
  </si>
  <si>
    <t>鈴木　貴夫</t>
    <rPh sb="0" eb="2">
      <t>スズキ</t>
    </rPh>
    <rPh sb="3" eb="5">
      <t>タカオ</t>
    </rPh>
    <phoneticPr fontId="4"/>
  </si>
  <si>
    <t>髙橋　雄大</t>
    <rPh sb="0" eb="2">
      <t>タカハシ</t>
    </rPh>
    <rPh sb="3" eb="5">
      <t>ユウダイ</t>
    </rPh>
    <phoneticPr fontId="4"/>
  </si>
  <si>
    <t>馳川　　清</t>
    <rPh sb="0" eb="1">
      <t>ハ</t>
    </rPh>
    <rPh sb="1" eb="2">
      <t>カワ</t>
    </rPh>
    <rPh sb="4" eb="5">
      <t>キヨシ</t>
    </rPh>
    <phoneticPr fontId="4"/>
  </si>
  <si>
    <t>車椅子使用の部</t>
    <rPh sb="0" eb="3">
      <t>クルマイス</t>
    </rPh>
    <rPh sb="3" eb="5">
      <t>シヨウ</t>
    </rPh>
    <rPh sb="6" eb="7">
      <t>ブ</t>
    </rPh>
    <phoneticPr fontId="4"/>
  </si>
  <si>
    <t>人</t>
    <rPh sb="0" eb="1">
      <t>ニン</t>
    </rPh>
    <phoneticPr fontId="4"/>
  </si>
  <si>
    <t>鈴木　　守</t>
    <rPh sb="0" eb="2">
      <t>スズキ</t>
    </rPh>
    <rPh sb="4" eb="5">
      <t>マモル</t>
    </rPh>
    <phoneticPr fontId="4"/>
  </si>
  <si>
    <t>〇</t>
    <phoneticPr fontId="4"/>
  </si>
  <si>
    <t>身体障がいの部</t>
    <rPh sb="0" eb="2">
      <t>シンタイ</t>
    </rPh>
    <rPh sb="2" eb="3">
      <t>ショウ</t>
    </rPh>
    <rPh sb="6" eb="7">
      <t>ブ</t>
    </rPh>
    <phoneticPr fontId="4"/>
  </si>
  <si>
    <t>なっくら～</t>
    <phoneticPr fontId="4"/>
  </si>
  <si>
    <t>赤坂　嘉子</t>
    <rPh sb="0" eb="2">
      <t>アカサカ</t>
    </rPh>
    <rPh sb="3" eb="5">
      <t>ヨシコ</t>
    </rPh>
    <phoneticPr fontId="4"/>
  </si>
  <si>
    <t>知的障がいの部</t>
    <rPh sb="0" eb="2">
      <t>チテキ</t>
    </rPh>
    <rPh sb="2" eb="3">
      <t>ショウ</t>
    </rPh>
    <rPh sb="6" eb="7">
      <t>ブ</t>
    </rPh>
    <phoneticPr fontId="4"/>
  </si>
  <si>
    <t>小林　芳美</t>
    <rPh sb="0" eb="2">
      <t>コバヤシ</t>
    </rPh>
    <rPh sb="3" eb="5">
      <t>ヨシミ</t>
    </rPh>
    <phoneticPr fontId="4"/>
  </si>
  <si>
    <t>精神障がいの部</t>
    <rPh sb="0" eb="2">
      <t>セイシン</t>
    </rPh>
    <rPh sb="2" eb="3">
      <t>ショウ</t>
    </rPh>
    <rPh sb="6" eb="7">
      <t>ブ</t>
    </rPh>
    <phoneticPr fontId="4"/>
  </si>
  <si>
    <t>水野谷　夏季</t>
    <rPh sb="0" eb="3">
      <t>ミズノヤ</t>
    </rPh>
    <rPh sb="4" eb="6">
      <t>カキ</t>
    </rPh>
    <phoneticPr fontId="4"/>
  </si>
  <si>
    <t>合　計</t>
    <rPh sb="0" eb="1">
      <t>ゴウ</t>
    </rPh>
    <rPh sb="2" eb="3">
      <t>ケイ</t>
    </rPh>
    <phoneticPr fontId="4"/>
  </si>
  <si>
    <r>
      <t>ラバーズ</t>
    </r>
    <r>
      <rPr>
        <sz val="11"/>
        <rFont val="ＭＳ Ｐゴシック"/>
        <family val="3"/>
        <charset val="128"/>
        <scheme val="minor"/>
      </rPr>
      <t>81</t>
    </r>
    <phoneticPr fontId="4"/>
  </si>
  <si>
    <t>加藤　秀夫</t>
    <rPh sb="0" eb="2">
      <t>カトウ</t>
    </rPh>
    <rPh sb="3" eb="5">
      <t>ヒデオ</t>
    </rPh>
    <phoneticPr fontId="4"/>
  </si>
  <si>
    <t>○</t>
    <phoneticPr fontId="4"/>
  </si>
  <si>
    <t>遠藤　優美</t>
    <rPh sb="0" eb="2">
      <t>エンドウ</t>
    </rPh>
    <rPh sb="3" eb="4">
      <t>ユウ</t>
    </rPh>
    <rPh sb="4" eb="5">
      <t>ミ</t>
    </rPh>
    <phoneticPr fontId="4"/>
  </si>
  <si>
    <t>個</t>
    <rPh sb="0" eb="1">
      <t>コ</t>
    </rPh>
    <phoneticPr fontId="4"/>
  </si>
  <si>
    <t>武藤　淳一</t>
    <rPh sb="0" eb="2">
      <t>ムトウ</t>
    </rPh>
    <rPh sb="3" eb="5">
      <t>ジュンイチ</t>
    </rPh>
    <phoneticPr fontId="4"/>
  </si>
  <si>
    <t>車椅子の部</t>
    <rPh sb="0" eb="3">
      <t>クルマイス</t>
    </rPh>
    <rPh sb="4" eb="5">
      <t>ブ</t>
    </rPh>
    <phoneticPr fontId="4"/>
  </si>
  <si>
    <t>曽我　美枝子</t>
  </si>
  <si>
    <t>田中　伸幸</t>
  </si>
  <si>
    <t>熊田　めぐみ</t>
  </si>
  <si>
    <t>塚本　一志</t>
  </si>
  <si>
    <r>
      <t>菊地　　諄</t>
    </r>
    <r>
      <rPr>
        <sz val="9"/>
        <rFont val="ＭＳ Ｐゴシック"/>
        <family val="3"/>
        <charset val="128"/>
        <scheme val="minor"/>
      </rPr>
      <t>（しゅん）</t>
    </r>
  </si>
  <si>
    <t>大沼　　佑</t>
  </si>
  <si>
    <t>藤本　慧子</t>
  </si>
  <si>
    <t>松尾　昌明</t>
  </si>
  <si>
    <t>柾谷はつ子</t>
  </si>
  <si>
    <t>髙橋　雄大</t>
  </si>
  <si>
    <t>谷崎　淳一</t>
  </si>
  <si>
    <t>鎌田　春久</t>
  </si>
  <si>
    <t>上田　大介</t>
  </si>
  <si>
    <t>遠藤　優美</t>
  </si>
  <si>
    <t>武藤　淳一</t>
  </si>
  <si>
    <t>伊東　一浩</t>
  </si>
  <si>
    <t>佐々木祐子</t>
  </si>
  <si>
    <t>伊東　五月</t>
  </si>
  <si>
    <r>
      <t>野中　晨光</t>
    </r>
    <r>
      <rPr>
        <sz val="7"/>
        <rFont val="ＭＳ Ｐゴシック"/>
        <family val="3"/>
        <charset val="128"/>
        <scheme val="minor"/>
      </rPr>
      <t>（アキミツ）</t>
    </r>
  </si>
  <si>
    <t>片平　孝治</t>
  </si>
  <si>
    <t>元木　　久</t>
  </si>
  <si>
    <t>柴崎　文仁</t>
  </si>
  <si>
    <t>小平　育子</t>
  </si>
  <si>
    <t>鈴木　正敏</t>
  </si>
  <si>
    <t>松村雄太</t>
  </si>
  <si>
    <t>鈴木　安彦　</t>
  </si>
  <si>
    <t>長尾　駿平</t>
  </si>
  <si>
    <t>三澤　叶夢</t>
  </si>
  <si>
    <t>佐藤　玲央</t>
  </si>
  <si>
    <t>川前　智典</t>
  </si>
  <si>
    <t>鈴木　良太</t>
  </si>
  <si>
    <t>大花　典子</t>
  </si>
  <si>
    <t>鈴木　美咲</t>
  </si>
  <si>
    <t>佐々木菜那</t>
  </si>
  <si>
    <t>藤澤　涼太</t>
  </si>
  <si>
    <t>中島　銀太</t>
  </si>
  <si>
    <t>大橋　優人</t>
  </si>
  <si>
    <t>丹野　真衣</t>
  </si>
  <si>
    <t>佐藤　悠太</t>
  </si>
  <si>
    <t>村山　洋太</t>
  </si>
  <si>
    <t>吉田　健太</t>
  </si>
  <si>
    <t>藤原　盛弥</t>
  </si>
  <si>
    <t>身体障がいの部</t>
    <rPh sb="0" eb="2">
      <t>カラダ</t>
    </rPh>
    <rPh sb="2" eb="3">
      <t>ショウ</t>
    </rPh>
    <rPh sb="6" eb="7">
      <t>ブ</t>
    </rPh>
    <phoneticPr fontId="5"/>
  </si>
  <si>
    <t>Ｍａｔｃｈ</t>
    <phoneticPr fontId="5"/>
  </si>
  <si>
    <t>Ｔｉｍｅ</t>
    <phoneticPr fontId="5"/>
  </si>
  <si>
    <t>【Ａリーグ】</t>
    <phoneticPr fontId="13"/>
  </si>
  <si>
    <t>コート№</t>
    <phoneticPr fontId="5"/>
  </si>
  <si>
    <t>所属</t>
    <rPh sb="0" eb="2">
      <t>ショゾク</t>
    </rPh>
    <phoneticPr fontId="4"/>
  </si>
  <si>
    <t>【</t>
    <phoneticPr fontId="5"/>
  </si>
  <si>
    <t>】</t>
    <phoneticPr fontId="5"/>
  </si>
  <si>
    <t>レインボー（東京）</t>
  </si>
  <si>
    <t>1-3
2-4
1-2
3-4
1-4
2-3</t>
    <phoneticPr fontId="4"/>
  </si>
  <si>
    <t>09：30
09：50
10：10
10：30
10：50
11：10</t>
  </si>
  <si>
    <t>宮城県障害者
卓球協会</t>
  </si>
  <si>
    <t>飛天</t>
  </si>
  <si>
    <t>東京スマッシュ
クラブ  (TSC)</t>
  </si>
  <si>
    <t>Ｍａｔｃｈ</t>
    <phoneticPr fontId="5"/>
  </si>
  <si>
    <t>Ｔｉｍｅ</t>
    <phoneticPr fontId="5"/>
  </si>
  <si>
    <t>【Ｂリーグ】</t>
    <phoneticPr fontId="13"/>
  </si>
  <si>
    <t>コート№</t>
    <phoneticPr fontId="5"/>
  </si>
  <si>
    <t>ラポール卓友会</t>
  </si>
  <si>
    <t>【</t>
    <phoneticPr fontId="5"/>
  </si>
  <si>
    <t>】</t>
    <phoneticPr fontId="5"/>
  </si>
  <si>
    <t>1-3
2-4
1-2
3-4
1-4
2-3</t>
    <phoneticPr fontId="4"/>
  </si>
  <si>
    <t>仙台スポーツ協議会（TDK)</t>
  </si>
  <si>
    <t>加藤　秀夫</t>
  </si>
  <si>
    <t>ラバーズ81</t>
  </si>
  <si>
    <t>まゆみ会</t>
  </si>
  <si>
    <t>【Cリーグ】</t>
    <phoneticPr fontId="13"/>
  </si>
  <si>
    <t>【</t>
    <phoneticPr fontId="5"/>
  </si>
  <si>
    <t>】</t>
    <phoneticPr fontId="5"/>
  </si>
  <si>
    <t>1-3
2-4
1-2
3-4
1-4
2-3</t>
    <phoneticPr fontId="4"/>
  </si>
  <si>
    <t>Ｍａｔｃｈ</t>
    <phoneticPr fontId="5"/>
  </si>
  <si>
    <t>Ｔｉｍｅ</t>
    <phoneticPr fontId="5"/>
  </si>
  <si>
    <t>【Dリーグ】</t>
    <phoneticPr fontId="13"/>
  </si>
  <si>
    <t>コート№</t>
    <phoneticPr fontId="5"/>
  </si>
  <si>
    <r>
      <t xml:space="preserve">☆決勝トーナメント  </t>
    </r>
    <r>
      <rPr>
        <b/>
        <sz val="16"/>
        <rFont val="ＭＳ Ｐゴシック"/>
        <family val="3"/>
        <charset val="128"/>
      </rPr>
      <t>身体障がいの部</t>
    </r>
    <rPh sb="1" eb="3">
      <t>ケッショウ</t>
    </rPh>
    <rPh sb="11" eb="13">
      <t>カラダ</t>
    </rPh>
    <rPh sb="13" eb="14">
      <t>ショウ</t>
    </rPh>
    <rPh sb="17" eb="18">
      <t>ブ</t>
    </rPh>
    <phoneticPr fontId="5"/>
  </si>
  <si>
    <t>Ａ－１</t>
    <phoneticPr fontId="5"/>
  </si>
  <si>
    <t>&lt;①&gt;13:00　T9</t>
    <phoneticPr fontId="4"/>
  </si>
  <si>
    <t>B－２</t>
    <phoneticPr fontId="5"/>
  </si>
  <si>
    <t>&lt;⑤準決勝&gt;13:30　T9</t>
    <rPh sb="2" eb="4">
      <t>ジュンケツ</t>
    </rPh>
    <rPh sb="4" eb="5">
      <t>カツ</t>
    </rPh>
    <phoneticPr fontId="4"/>
  </si>
  <si>
    <t>Ｃ－２</t>
    <phoneticPr fontId="5"/>
  </si>
  <si>
    <t>&lt;②&gt;13:00　T10</t>
    <phoneticPr fontId="4"/>
  </si>
  <si>
    <t>Ｄ－1</t>
    <phoneticPr fontId="5"/>
  </si>
  <si>
    <t>&lt;⑧決勝&gt;14:00　T9</t>
    <rPh sb="2" eb="4">
      <t>ケッショウ</t>
    </rPh>
    <rPh sb="3" eb="4">
      <t>カツ</t>
    </rPh>
    <phoneticPr fontId="4"/>
  </si>
  <si>
    <t>Ｃ－１</t>
    <phoneticPr fontId="5"/>
  </si>
  <si>
    <t>&lt;③&gt;13:00　T11</t>
    <phoneticPr fontId="4"/>
  </si>
  <si>
    <t>Ｄ－２</t>
    <phoneticPr fontId="5"/>
  </si>
  <si>
    <t>&lt;⑥準決勝&gt;13:30　T10</t>
    <rPh sb="2" eb="4">
      <t>ジュンケツ</t>
    </rPh>
    <rPh sb="4" eb="5">
      <t>カツ</t>
    </rPh>
    <phoneticPr fontId="4"/>
  </si>
  <si>
    <t>A－２</t>
    <phoneticPr fontId="5"/>
  </si>
  <si>
    <t>〈⑦３決〉14:00　T10</t>
    <rPh sb="3" eb="4">
      <t>ケツ</t>
    </rPh>
    <phoneticPr fontId="4"/>
  </si>
  <si>
    <t>&lt;④&gt;13:00　T12</t>
    <phoneticPr fontId="4"/>
  </si>
  <si>
    <t>B－1</t>
    <phoneticPr fontId="5"/>
  </si>
  <si>
    <t>知的障がいの部</t>
    <rPh sb="0" eb="2">
      <t>チテキ</t>
    </rPh>
    <rPh sb="2" eb="3">
      <t>ショウ</t>
    </rPh>
    <rPh sb="6" eb="7">
      <t>ブ</t>
    </rPh>
    <phoneticPr fontId="5"/>
  </si>
  <si>
    <t>Ｍａｔｃｈ</t>
    <phoneticPr fontId="5"/>
  </si>
  <si>
    <t>Ｔｉｍｅ</t>
    <phoneticPr fontId="5"/>
  </si>
  <si>
    <t>【Ａリーグ】</t>
    <phoneticPr fontId="13"/>
  </si>
  <si>
    <t>コート№</t>
    <phoneticPr fontId="5"/>
  </si>
  <si>
    <t>予選リーグ記入用</t>
    <rPh sb="0" eb="2">
      <t>ヨセン</t>
    </rPh>
    <rPh sb="5" eb="8">
      <t>キニュウヨウ</t>
    </rPh>
    <phoneticPr fontId="4"/>
  </si>
  <si>
    <t>野中　晨光（アキミツ）</t>
  </si>
  <si>
    <t>Ｊクラブ</t>
  </si>
  <si>
    <t>1-3
2-4
1-2
3-4
1-4
2-3</t>
    <phoneticPr fontId="4"/>
  </si>
  <si>
    <t>個人</t>
  </si>
  <si>
    <t>ＳＯＮ日本・東京</t>
  </si>
  <si>
    <t>菊地　　諄（しゅん）</t>
  </si>
  <si>
    <t>ＩTS.三鷹</t>
  </si>
  <si>
    <t>府中キララ卓球クラブ</t>
  </si>
  <si>
    <t>【</t>
    <phoneticPr fontId="5"/>
  </si>
  <si>
    <t>】</t>
    <phoneticPr fontId="5"/>
  </si>
  <si>
    <t>S.O.N東京・府中</t>
  </si>
  <si>
    <t>大笹生
特別支援学校</t>
  </si>
  <si>
    <t>【Cリーグ】</t>
    <phoneticPr fontId="13"/>
  </si>
  <si>
    <t>佐々木佑子</t>
    <rPh sb="3" eb="5">
      <t>ユウコ</t>
    </rPh>
    <phoneticPr fontId="4"/>
  </si>
  <si>
    <t>Ｍａｔｃｈ</t>
    <phoneticPr fontId="5"/>
  </si>
  <si>
    <t>Ｔｉｍｅ</t>
    <phoneticPr fontId="5"/>
  </si>
  <si>
    <t>【Dリーグ】</t>
    <phoneticPr fontId="13"/>
  </si>
  <si>
    <t>コート№</t>
    <phoneticPr fontId="5"/>
  </si>
  <si>
    <t>Ｍａｔｃｈ</t>
    <phoneticPr fontId="5"/>
  </si>
  <si>
    <t>Ｔｉｍｅ</t>
    <phoneticPr fontId="5"/>
  </si>
  <si>
    <t>【Eリーグ】</t>
    <phoneticPr fontId="13"/>
  </si>
  <si>
    <t>コート№</t>
    <phoneticPr fontId="5"/>
  </si>
  <si>
    <t>Ｍａｔｃｈ</t>
    <phoneticPr fontId="5"/>
  </si>
  <si>
    <t>Ｔｉｍｅ</t>
    <phoneticPr fontId="5"/>
  </si>
  <si>
    <t>【Ｆリーグ】</t>
    <phoneticPr fontId="13"/>
  </si>
  <si>
    <t>コート№</t>
    <phoneticPr fontId="5"/>
  </si>
  <si>
    <t>☆決勝トーナメント　　知的障がいの部</t>
    <rPh sb="1" eb="3">
      <t>ケッショウ</t>
    </rPh>
    <rPh sb="11" eb="13">
      <t>チテキ</t>
    </rPh>
    <rPh sb="13" eb="14">
      <t>ショウ</t>
    </rPh>
    <rPh sb="17" eb="18">
      <t>ブ</t>
    </rPh>
    <phoneticPr fontId="5"/>
  </si>
  <si>
    <t>Ａ－１</t>
    <phoneticPr fontId="5"/>
  </si>
  <si>
    <t>C－１</t>
    <phoneticPr fontId="5"/>
  </si>
  <si>
    <t>&lt;⑤&gt;13：30　T13</t>
    <phoneticPr fontId="5"/>
  </si>
  <si>
    <t>&lt;⑦&gt;13：30　T15</t>
    <phoneticPr fontId="5"/>
  </si>
  <si>
    <t>Ｃ－２</t>
    <phoneticPr fontId="5"/>
  </si>
  <si>
    <t>Ｅ－２</t>
    <phoneticPr fontId="5"/>
  </si>
  <si>
    <t>&lt;①.&gt;13：00　T13</t>
  </si>
  <si>
    <t>&lt;③&gt;13：00　T15</t>
  </si>
  <si>
    <t>Ｂ－２</t>
    <phoneticPr fontId="5"/>
  </si>
  <si>
    <t>Ｆ－1</t>
    <phoneticPr fontId="5"/>
  </si>
  <si>
    <t>&lt;⑨準決勝&gt;13：30　T14</t>
    <rPh sb="2" eb="4">
      <t>ジュンケツ</t>
    </rPh>
    <rPh sb="4" eb="5">
      <t>カツ</t>
    </rPh>
    <phoneticPr fontId="5"/>
  </si>
  <si>
    <t>&lt;⑫決勝&gt;14：30　T13</t>
    <rPh sb="2" eb="4">
      <t>ケッショウ</t>
    </rPh>
    <phoneticPr fontId="4"/>
  </si>
  <si>
    <t>&lt;⑩準決勝&gt;13：30　T16</t>
    <rPh sb="2" eb="4">
      <t>ジュンケツ</t>
    </rPh>
    <rPh sb="4" eb="5">
      <t>カツ</t>
    </rPh>
    <phoneticPr fontId="5"/>
  </si>
  <si>
    <t>Ｅ－1</t>
    <phoneticPr fontId="5"/>
  </si>
  <si>
    <t>Ａ－２</t>
    <phoneticPr fontId="5"/>
  </si>
  <si>
    <t>&lt;②&gt;13：00　T14</t>
  </si>
  <si>
    <t>&lt;④&gt;13：00　T16</t>
  </si>
  <si>
    <t>Ｆ－２</t>
    <phoneticPr fontId="5"/>
  </si>
  <si>
    <t>Ｄ－2</t>
    <phoneticPr fontId="5"/>
  </si>
  <si>
    <t>&lt;⑥&gt;13：30　T14</t>
    <phoneticPr fontId="5"/>
  </si>
  <si>
    <t>&lt;⑧&gt;13：30　T16</t>
    <phoneticPr fontId="5"/>
  </si>
  <si>
    <t>Ｄ－1</t>
    <phoneticPr fontId="5"/>
  </si>
  <si>
    <t>Ｂ－１</t>
    <phoneticPr fontId="5"/>
  </si>
  <si>
    <t>&lt;⑪3決&gt;14：30　T14</t>
    <rPh sb="3" eb="4">
      <t>ケツ</t>
    </rPh>
    <phoneticPr fontId="4"/>
  </si>
  <si>
    <t>福島県本宮総合体育館</t>
    <rPh sb="0" eb="3">
      <t>フクシマケン</t>
    </rPh>
    <rPh sb="3" eb="5">
      <t>モトミヤ</t>
    </rPh>
    <rPh sb="5" eb="7">
      <t>ソウゴウ</t>
    </rPh>
    <rPh sb="7" eb="10">
      <t>タイイクカン</t>
    </rPh>
    <phoneticPr fontId="5"/>
  </si>
  <si>
    <t>優　勝</t>
    <rPh sb="0" eb="1">
      <t>ユウ</t>
    </rPh>
    <rPh sb="2" eb="3">
      <t>カツ</t>
    </rPh>
    <phoneticPr fontId="5"/>
  </si>
  <si>
    <t>準優勝</t>
    <rPh sb="0" eb="3">
      <t>ジュンユウショウ</t>
    </rPh>
    <phoneticPr fontId="5"/>
  </si>
  <si>
    <t>　第３位</t>
  </si>
  <si>
    <t>車椅子使用者の部　</t>
    <rPh sb="7" eb="8">
      <t>ブ</t>
    </rPh>
    <phoneticPr fontId="5"/>
  </si>
  <si>
    <t>身体障がいの部</t>
    <rPh sb="0" eb="2">
      <t>シンタイ</t>
    </rPh>
    <rPh sb="2" eb="3">
      <t>ショウ</t>
    </rPh>
    <rPh sb="6" eb="7">
      <t>ブ</t>
    </rPh>
    <phoneticPr fontId="5"/>
  </si>
  <si>
    <t>身体障がいの部</t>
    <rPh sb="0" eb="3">
      <t>シンタイショウ</t>
    </rPh>
    <rPh sb="6" eb="7">
      <t>ブ</t>
    </rPh>
    <phoneticPr fontId="4"/>
  </si>
  <si>
    <t>【</t>
    <phoneticPr fontId="4"/>
  </si>
  <si>
    <t>Ａ</t>
    <phoneticPr fontId="4"/>
  </si>
  <si>
    <t>リーグ</t>
    <phoneticPr fontId="4"/>
  </si>
  <si>
    <t>】</t>
    <phoneticPr fontId="4"/>
  </si>
  <si>
    <t>≪対戦表≫</t>
    <rPh sb="1" eb="3">
      <t>タイセン</t>
    </rPh>
    <rPh sb="3" eb="4">
      <t>ヒョウ</t>
    </rPh>
    <phoneticPr fontId="4"/>
  </si>
  <si>
    <t>コートNO.</t>
    <phoneticPr fontId="4"/>
  </si>
  <si>
    <t>Ｂ</t>
    <phoneticPr fontId="4"/>
  </si>
  <si>
    <t>☆予選リーグ（上位2名決勝トーナメント進出）</t>
    <rPh sb="1" eb="3">
      <t>ヨセン</t>
    </rPh>
    <rPh sb="7" eb="9">
      <t>ジョウイ</t>
    </rPh>
    <rPh sb="10" eb="11">
      <t>メイ</t>
    </rPh>
    <rPh sb="11" eb="13">
      <t>ケッショウ</t>
    </rPh>
    <rPh sb="19" eb="21">
      <t>シンシュツ</t>
    </rPh>
    <phoneticPr fontId="4"/>
  </si>
  <si>
    <t>氏名</t>
  </si>
  <si>
    <t>所属</t>
  </si>
  <si>
    <t>車椅子</t>
    <rPh sb="0" eb="3">
      <t>クルマイス</t>
    </rPh>
    <phoneticPr fontId="4"/>
  </si>
  <si>
    <t>茨城フェニックス
   卓球クラブ</t>
  </si>
  <si>
    <t>A</t>
  </si>
  <si>
    <t>赤坂　嘉子</t>
  </si>
  <si>
    <t>勝敗</t>
    <rPh sb="0" eb="2">
      <t>ショウハイ</t>
    </rPh>
    <phoneticPr fontId="4"/>
  </si>
  <si>
    <t>親久会</t>
  </si>
  <si>
    <t>-</t>
  </si>
  <si>
    <t>-</t>
    <phoneticPr fontId="4"/>
  </si>
  <si>
    <t>吉田　信一</t>
  </si>
  <si>
    <t>B</t>
  </si>
  <si>
    <t>関谷　賢太郎</t>
  </si>
  <si>
    <t>佐藤　幸広</t>
  </si>
  <si>
    <t>C</t>
  </si>
  <si>
    <t>田口　昇市</t>
  </si>
  <si>
    <t>鈴木　貴夫</t>
  </si>
  <si>
    <t>長島　秀明</t>
  </si>
  <si>
    <t>D</t>
  </si>
  <si>
    <t>須藤　泰子</t>
  </si>
  <si>
    <t>細谷　直生</t>
  </si>
  <si>
    <t>E</t>
  </si>
  <si>
    <t>照井　幸喜</t>
  </si>
  <si>
    <t>中島　秀男</t>
    <rPh sb="3" eb="5">
      <t>ヒデオ</t>
    </rPh>
    <phoneticPr fontId="4"/>
  </si>
  <si>
    <t>中島　秀男</t>
  </si>
  <si>
    <t>牛崎　智晴</t>
  </si>
  <si>
    <t>小林　芳美</t>
  </si>
  <si>
    <t>藤井　和彦</t>
  </si>
  <si>
    <t>F</t>
  </si>
  <si>
    <t>G</t>
  </si>
  <si>
    <t>長田　広子</t>
  </si>
  <si>
    <t>水野谷　夏希</t>
  </si>
  <si>
    <t>渡邊　剛</t>
  </si>
  <si>
    <t>シスコシステムズ</t>
  </si>
  <si>
    <t>H</t>
  </si>
  <si>
    <t>☆4名リーグ</t>
    <rPh sb="2" eb="3">
      <t>メイ</t>
    </rPh>
    <phoneticPr fontId="4"/>
  </si>
  <si>
    <t>1-3, 2-4, 1-2, 3-4, 1-4, 2-3</t>
    <phoneticPr fontId="4"/>
  </si>
  <si>
    <t>☆3名リーグ</t>
    <rPh sb="2" eb="3">
      <t>メイ</t>
    </rPh>
    <phoneticPr fontId="4"/>
  </si>
  <si>
    <t>1-3,1-2,2-3</t>
  </si>
  <si>
    <t>Ｄ</t>
    <phoneticPr fontId="4"/>
  </si>
  <si>
    <t>Ｃ</t>
    <phoneticPr fontId="4"/>
  </si>
  <si>
    <t>身　体</t>
    <rPh sb="0" eb="1">
      <t>ミ</t>
    </rPh>
    <rPh sb="2" eb="3">
      <t>カラダ</t>
    </rPh>
    <phoneticPr fontId="4"/>
  </si>
  <si>
    <t>知　的</t>
    <rPh sb="0" eb="1">
      <t>チ</t>
    </rPh>
    <rPh sb="2" eb="3">
      <t>テキ</t>
    </rPh>
    <phoneticPr fontId="4"/>
  </si>
  <si>
    <t>野中　晨光</t>
    <phoneticPr fontId="4"/>
  </si>
  <si>
    <t>菊地　　諄</t>
    <phoneticPr fontId="4"/>
  </si>
  <si>
    <t>佐々木佑子</t>
  </si>
  <si>
    <t>大沼　佑</t>
    <rPh sb="0" eb="2">
      <t>オオヌマ</t>
    </rPh>
    <rPh sb="3" eb="4">
      <t>ユウ</t>
    </rPh>
    <phoneticPr fontId="4"/>
  </si>
  <si>
    <t>-</t>
    <phoneticPr fontId="4"/>
  </si>
  <si>
    <t>-</t>
    <phoneticPr fontId="4"/>
  </si>
  <si>
    <t>1-3, 2-4, 1-2, 3-4, 1-4, 2-3</t>
    <phoneticPr fontId="4"/>
  </si>
  <si>
    <t>【</t>
    <phoneticPr fontId="4"/>
  </si>
  <si>
    <t>Ｅ</t>
    <phoneticPr fontId="4"/>
  </si>
  <si>
    <t>リーグ</t>
    <phoneticPr fontId="4"/>
  </si>
  <si>
    <t>】</t>
    <phoneticPr fontId="4"/>
  </si>
  <si>
    <t>コートNO.</t>
    <phoneticPr fontId="4"/>
  </si>
  <si>
    <t>Ｆ</t>
    <phoneticPr fontId="4"/>
  </si>
  <si>
    <t>Time</t>
    <phoneticPr fontId="5"/>
  </si>
  <si>
    <t>Game№</t>
    <phoneticPr fontId="5"/>
  </si>
  <si>
    <t>Table№</t>
    <phoneticPr fontId="5"/>
  </si>
  <si>
    <t>区分</t>
    <rPh sb="0" eb="2">
      <t>クブン</t>
    </rPh>
    <phoneticPr fontId="4"/>
  </si>
  <si>
    <t>no</t>
    <phoneticPr fontId="4"/>
  </si>
  <si>
    <t>車①</t>
    <rPh sb="0" eb="1">
      <t>クルマ</t>
    </rPh>
    <phoneticPr fontId="5"/>
  </si>
  <si>
    <t>車②</t>
    <rPh sb="0" eb="1">
      <t>クルマ</t>
    </rPh>
    <phoneticPr fontId="5"/>
  </si>
  <si>
    <t>車</t>
  </si>
  <si>
    <t>車</t>
    <rPh sb="0" eb="1">
      <t>クルマ</t>
    </rPh>
    <phoneticPr fontId="4"/>
  </si>
  <si>
    <t>ＶＳ</t>
    <phoneticPr fontId="5"/>
  </si>
  <si>
    <t>Time</t>
    <phoneticPr fontId="5"/>
  </si>
  <si>
    <t>Game№</t>
    <phoneticPr fontId="5"/>
  </si>
  <si>
    <t>Table№</t>
    <phoneticPr fontId="5"/>
  </si>
  <si>
    <t>車③</t>
    <rPh sb="0" eb="1">
      <t>クルマ</t>
    </rPh>
    <phoneticPr fontId="5"/>
  </si>
  <si>
    <t>車④</t>
    <rPh sb="0" eb="1">
      <t>クルマ</t>
    </rPh>
    <phoneticPr fontId="5"/>
  </si>
  <si>
    <t>身</t>
    <rPh sb="0" eb="1">
      <t>シン</t>
    </rPh>
    <phoneticPr fontId="4"/>
  </si>
  <si>
    <t>知的</t>
    <rPh sb="0" eb="2">
      <t>チテキ</t>
    </rPh>
    <phoneticPr fontId="4"/>
  </si>
  <si>
    <t>野中　晨光</t>
  </si>
  <si>
    <t>Time</t>
    <phoneticPr fontId="5"/>
  </si>
  <si>
    <t>Game№</t>
    <phoneticPr fontId="5"/>
  </si>
  <si>
    <t>Table№</t>
    <phoneticPr fontId="5"/>
  </si>
  <si>
    <t>車⑤</t>
    <rPh sb="0" eb="1">
      <t>クルマ</t>
    </rPh>
    <phoneticPr fontId="5"/>
  </si>
  <si>
    <t>車⑥</t>
    <rPh sb="0" eb="1">
      <t>クルマ</t>
    </rPh>
    <phoneticPr fontId="5"/>
  </si>
  <si>
    <t>ＶＳ</t>
    <phoneticPr fontId="5"/>
  </si>
  <si>
    <t>菊地　　諄</t>
  </si>
  <si>
    <t>車⑦</t>
    <rPh sb="0" eb="1">
      <t>クルマ</t>
    </rPh>
    <phoneticPr fontId="5"/>
  </si>
  <si>
    <t>車⑧</t>
    <rPh sb="0" eb="1">
      <t>クルマ</t>
    </rPh>
    <phoneticPr fontId="5"/>
  </si>
  <si>
    <t>車⑨</t>
    <rPh sb="0" eb="1">
      <t>クルマ</t>
    </rPh>
    <phoneticPr fontId="5"/>
  </si>
  <si>
    <t>車⑩</t>
    <rPh sb="0" eb="1">
      <t>クルマ</t>
    </rPh>
    <phoneticPr fontId="5"/>
  </si>
  <si>
    <t>車⑪</t>
    <rPh sb="0" eb="1">
      <t>クルマ</t>
    </rPh>
    <phoneticPr fontId="5"/>
  </si>
  <si>
    <t>車⑫</t>
    <rPh sb="0" eb="1">
      <t>クルマ</t>
    </rPh>
    <phoneticPr fontId="5"/>
  </si>
  <si>
    <t>車⑬
準決</t>
    <rPh sb="0" eb="1">
      <t>クルマ</t>
    </rPh>
    <rPh sb="3" eb="4">
      <t>ジュン</t>
    </rPh>
    <rPh sb="4" eb="5">
      <t>ケツ</t>
    </rPh>
    <phoneticPr fontId="5"/>
  </si>
  <si>
    <t>車⑭
準決</t>
    <rPh sb="0" eb="1">
      <t>クルマ</t>
    </rPh>
    <rPh sb="3" eb="4">
      <t>ジュン</t>
    </rPh>
    <rPh sb="4" eb="5">
      <t>ケツ</t>
    </rPh>
    <phoneticPr fontId="5"/>
  </si>
  <si>
    <t>車⑮ 
3決</t>
    <rPh sb="0" eb="1">
      <t>クルマ</t>
    </rPh>
    <rPh sb="5" eb="6">
      <t>ケツ</t>
    </rPh>
    <phoneticPr fontId="5"/>
  </si>
  <si>
    <t>車⑯
決勝</t>
    <rPh sb="0" eb="1">
      <t>クルマ</t>
    </rPh>
    <rPh sb="3" eb="5">
      <t>ケッショウ</t>
    </rPh>
    <phoneticPr fontId="5"/>
  </si>
  <si>
    <t>身体①</t>
    <rPh sb="0" eb="2">
      <t>シンタイ</t>
    </rPh>
    <phoneticPr fontId="5"/>
  </si>
  <si>
    <t>身体②</t>
    <rPh sb="0" eb="2">
      <t>シンタイ</t>
    </rPh>
    <phoneticPr fontId="5"/>
  </si>
  <si>
    <t>ＶＳ</t>
    <phoneticPr fontId="5"/>
  </si>
  <si>
    <t>Time</t>
    <phoneticPr fontId="5"/>
  </si>
  <si>
    <t>Game№</t>
    <phoneticPr fontId="5"/>
  </si>
  <si>
    <t>Table№</t>
    <phoneticPr fontId="5"/>
  </si>
  <si>
    <t>身体③</t>
    <rPh sb="0" eb="2">
      <t>シンタイ</t>
    </rPh>
    <phoneticPr fontId="5"/>
  </si>
  <si>
    <t>身体④</t>
    <rPh sb="0" eb="2">
      <t>シンタイ</t>
    </rPh>
    <phoneticPr fontId="5"/>
  </si>
  <si>
    <t>身体⑤
準決</t>
    <rPh sb="0" eb="2">
      <t>シンタイ</t>
    </rPh>
    <rPh sb="4" eb="5">
      <t>ジュン</t>
    </rPh>
    <rPh sb="5" eb="6">
      <t>ケツ</t>
    </rPh>
    <phoneticPr fontId="5"/>
  </si>
  <si>
    <t>身体⑥
準決</t>
    <rPh sb="0" eb="2">
      <t>シンタイ</t>
    </rPh>
    <rPh sb="4" eb="5">
      <t>ジュン</t>
    </rPh>
    <rPh sb="5" eb="6">
      <t>ケツ</t>
    </rPh>
    <phoneticPr fontId="5"/>
  </si>
  <si>
    <t>身体⑦
３決</t>
    <rPh sb="0" eb="2">
      <t>シンタイ</t>
    </rPh>
    <rPh sb="5" eb="6">
      <t>ケツ</t>
    </rPh>
    <phoneticPr fontId="5"/>
  </si>
  <si>
    <t>身体⑧
決勝</t>
    <rPh sb="0" eb="2">
      <t>シンタイ</t>
    </rPh>
    <rPh sb="4" eb="6">
      <t>ケッショウ</t>
    </rPh>
    <phoneticPr fontId="5"/>
  </si>
  <si>
    <t>知的①</t>
    <rPh sb="0" eb="2">
      <t>チテキ</t>
    </rPh>
    <phoneticPr fontId="5"/>
  </si>
  <si>
    <t>知的②</t>
    <rPh sb="0" eb="2">
      <t>チテキ</t>
    </rPh>
    <phoneticPr fontId="5"/>
  </si>
  <si>
    <t>知的③</t>
    <rPh sb="0" eb="2">
      <t>チテキ</t>
    </rPh>
    <phoneticPr fontId="5"/>
  </si>
  <si>
    <t>知的④</t>
    <rPh sb="0" eb="2">
      <t>チテキ</t>
    </rPh>
    <phoneticPr fontId="5"/>
  </si>
  <si>
    <t>知的⑤</t>
    <rPh sb="0" eb="2">
      <t>チテキ</t>
    </rPh>
    <phoneticPr fontId="5"/>
  </si>
  <si>
    <t>知的⑥</t>
    <rPh sb="0" eb="2">
      <t>チテキ</t>
    </rPh>
    <phoneticPr fontId="5"/>
  </si>
  <si>
    <t>知的⑦</t>
    <rPh sb="0" eb="2">
      <t>チテキ</t>
    </rPh>
    <phoneticPr fontId="5"/>
  </si>
  <si>
    <t>知的⑧</t>
    <rPh sb="0" eb="2">
      <t>チテキ</t>
    </rPh>
    <phoneticPr fontId="5"/>
  </si>
  <si>
    <t>知的⑨準決</t>
    <rPh sb="0" eb="1">
      <t>チ</t>
    </rPh>
    <rPh sb="1" eb="2">
      <t>テキ</t>
    </rPh>
    <rPh sb="3" eb="5">
      <t>ジュンケツ</t>
    </rPh>
    <phoneticPr fontId="5"/>
  </si>
  <si>
    <t>知的⑩準決</t>
    <rPh sb="0" eb="1">
      <t>チ</t>
    </rPh>
    <rPh sb="1" eb="2">
      <t>テキ</t>
    </rPh>
    <rPh sb="3" eb="5">
      <t>ジュンケツ</t>
    </rPh>
    <phoneticPr fontId="5"/>
  </si>
  <si>
    <t>知的⑪3決</t>
    <rPh sb="0" eb="1">
      <t>チ</t>
    </rPh>
    <rPh sb="1" eb="2">
      <t>テキ</t>
    </rPh>
    <rPh sb="4" eb="5">
      <t>ケツ</t>
    </rPh>
    <phoneticPr fontId="5"/>
  </si>
  <si>
    <t>知的⑫決勝</t>
    <rPh sb="0" eb="1">
      <t>チ</t>
    </rPh>
    <rPh sb="1" eb="2">
      <t>テキ</t>
    </rPh>
    <rPh sb="3" eb="5">
      <t>ケッショウ</t>
    </rPh>
    <phoneticPr fontId="5"/>
  </si>
  <si>
    <t>日時：令和元年６月３０日（日）　９：００開会</t>
    <rPh sb="0" eb="2">
      <t>ニチジ</t>
    </rPh>
    <rPh sb="3" eb="5">
      <t>レイワ</t>
    </rPh>
    <rPh sb="5" eb="7">
      <t>ガンネン</t>
    </rPh>
    <rPh sb="6" eb="7">
      <t>ネン</t>
    </rPh>
    <rPh sb="8" eb="9">
      <t>ツキ</t>
    </rPh>
    <rPh sb="11" eb="12">
      <t>ニチ</t>
    </rPh>
    <rPh sb="13" eb="14">
      <t>ニチ</t>
    </rPh>
    <rPh sb="20" eb="22">
      <t>カイカイ</t>
    </rPh>
    <phoneticPr fontId="5"/>
  </si>
  <si>
    <t>会場：本宮総合体育館</t>
    <rPh sb="0" eb="2">
      <t>カイジョウ</t>
    </rPh>
    <rPh sb="3" eb="5">
      <t>モトミヤ</t>
    </rPh>
    <rPh sb="5" eb="7">
      <t>ソウゴウ</t>
    </rPh>
    <rPh sb="7" eb="10">
      <t>タイイクカン</t>
    </rPh>
    <phoneticPr fontId="5"/>
  </si>
  <si>
    <t>第１５回まゆみ杯卓球大会　成績一覧</t>
    <rPh sb="0" eb="1">
      <t>ダイ</t>
    </rPh>
    <rPh sb="3" eb="4">
      <t>カイ</t>
    </rPh>
    <rPh sb="7" eb="8">
      <t>ハイ</t>
    </rPh>
    <rPh sb="8" eb="10">
      <t>タッキュウ</t>
    </rPh>
    <rPh sb="10" eb="12">
      <t>タイカイ</t>
    </rPh>
    <rPh sb="13" eb="15">
      <t>セイセキ</t>
    </rPh>
    <rPh sb="15" eb="17">
      <t>イチラン</t>
    </rPh>
    <phoneticPr fontId="5"/>
  </si>
  <si>
    <t>令和元年6月30日</t>
    <rPh sb="0" eb="4">
      <t>レイワガンネン</t>
    </rPh>
    <rPh sb="5" eb="6">
      <t>ガツ</t>
    </rPh>
    <rPh sb="8" eb="9">
      <t>ニチ</t>
    </rPh>
    <phoneticPr fontId="5"/>
  </si>
  <si>
    <t>競 技 種 目</t>
    <phoneticPr fontId="5"/>
  </si>
  <si>
    <t>長島秀明</t>
    <rPh sb="0" eb="4">
      <t>ナガシマヒデアキ</t>
    </rPh>
    <phoneticPr fontId="5"/>
  </si>
  <si>
    <t>ディスタンス</t>
    <phoneticPr fontId="5"/>
  </si>
  <si>
    <t>東京スマッシュクラブ</t>
    <rPh sb="0" eb="2">
      <t>トウキョウ</t>
    </rPh>
    <phoneticPr fontId="5"/>
  </si>
  <si>
    <t>柴崎文仁</t>
    <rPh sb="0" eb="2">
      <t>シバザキ</t>
    </rPh>
    <rPh sb="2" eb="3">
      <t>フミ</t>
    </rPh>
    <rPh sb="3" eb="4">
      <t>ジン</t>
    </rPh>
    <phoneticPr fontId="5"/>
  </si>
  <si>
    <t>三澤叶夢</t>
    <rPh sb="0" eb="2">
      <t>ミサワ</t>
    </rPh>
    <rPh sb="2" eb="3">
      <t>カナウ</t>
    </rPh>
    <rPh sb="3" eb="4">
      <t>ユメ</t>
    </rPh>
    <phoneticPr fontId="5"/>
  </si>
  <si>
    <t>鈴木安彦</t>
    <rPh sb="0" eb="2">
      <t>スズキ</t>
    </rPh>
    <rPh sb="2" eb="4">
      <t>ヤスヒコ</t>
    </rPh>
    <phoneticPr fontId="5"/>
  </si>
  <si>
    <t>宮城県障害者
卓球協会　　</t>
    <rPh sb="0" eb="3">
      <t>ミヤギケン</t>
    </rPh>
    <rPh sb="3" eb="4">
      <t>ショウ</t>
    </rPh>
    <rPh sb="4" eb="5">
      <t>ガイ</t>
    </rPh>
    <rPh sb="7" eb="9">
      <t>タッキュウ</t>
    </rPh>
    <rPh sb="9" eb="11">
      <t>キョウカイ</t>
    </rPh>
    <phoneticPr fontId="5"/>
  </si>
  <si>
    <t>元木久</t>
    <rPh sb="0" eb="2">
      <t>モトキ</t>
    </rPh>
    <rPh sb="2" eb="3">
      <t>ヒサシ</t>
    </rPh>
    <phoneticPr fontId="5"/>
  </si>
  <si>
    <t>野中晨光</t>
    <rPh sb="0" eb="2">
      <t>ノナカ</t>
    </rPh>
    <rPh sb="2" eb="3">
      <t>シン</t>
    </rPh>
    <rPh sb="3" eb="4">
      <t>ヒカリ</t>
    </rPh>
    <phoneticPr fontId="5"/>
  </si>
  <si>
    <t>武藤淳一</t>
    <rPh sb="0" eb="2">
      <t>ムトウ</t>
    </rPh>
    <rPh sb="2" eb="4">
      <t>ジュンイチ</t>
    </rPh>
    <phoneticPr fontId="5"/>
  </si>
  <si>
    <t>ＩＴＳ三鷹</t>
    <rPh sb="3" eb="5">
      <t>ミタカ</t>
    </rPh>
    <phoneticPr fontId="5"/>
  </si>
  <si>
    <t>Ｊクラブ</t>
    <phoneticPr fontId="5"/>
  </si>
  <si>
    <t>ラバーズ81</t>
    <phoneticPr fontId="5"/>
  </si>
  <si>
    <r>
      <t xml:space="preserve">精神障がいの部
</t>
    </r>
    <r>
      <rPr>
        <sz val="14"/>
        <rFont val="HGPｺﾞｼｯｸM"/>
        <family val="3"/>
        <charset val="128"/>
      </rPr>
      <t>（該当なし）</t>
    </r>
    <rPh sb="0" eb="2">
      <t>セイシン</t>
    </rPh>
    <rPh sb="2" eb="3">
      <t>ショウ</t>
    </rPh>
    <rPh sb="6" eb="7">
      <t>ブ</t>
    </rPh>
    <rPh sb="9" eb="11">
      <t>ガイトウ</t>
    </rPh>
    <phoneticPr fontId="5"/>
  </si>
  <si>
    <t>-</t>
    <phoneticPr fontId="5"/>
  </si>
  <si>
    <t>(</t>
    <phoneticPr fontId="4"/>
  </si>
  <si>
    <t>)</t>
    <phoneticPr fontId="4"/>
  </si>
  <si>
    <t>(</t>
    <phoneticPr fontId="4"/>
  </si>
  <si>
    <t>)</t>
    <phoneticPr fontId="4"/>
  </si>
  <si>
    <t>no</t>
    <phoneticPr fontId="4"/>
  </si>
  <si>
    <t>茨城フェニックス 卓球クラブ</t>
    <phoneticPr fontId="4"/>
  </si>
  <si>
    <t>茨城フェニックス 卓球クラブ</t>
    <phoneticPr fontId="4"/>
  </si>
  <si>
    <t>3-0</t>
    <phoneticPr fontId="4"/>
  </si>
  <si>
    <t>3-0</t>
    <phoneticPr fontId="4"/>
  </si>
  <si>
    <t>3-0</t>
    <phoneticPr fontId="4"/>
  </si>
  <si>
    <t>3-0</t>
    <phoneticPr fontId="4"/>
  </si>
  <si>
    <t>0-3</t>
    <phoneticPr fontId="4"/>
  </si>
  <si>
    <t>0-3</t>
    <phoneticPr fontId="4"/>
  </si>
  <si>
    <t>3-0</t>
    <phoneticPr fontId="4"/>
  </si>
  <si>
    <t>3-1</t>
    <phoneticPr fontId="4"/>
  </si>
  <si>
    <t>1-3</t>
    <phoneticPr fontId="4"/>
  </si>
  <si>
    <t>3-2</t>
    <phoneticPr fontId="4"/>
  </si>
  <si>
    <t>2-3</t>
    <phoneticPr fontId="4"/>
  </si>
  <si>
    <t>0-3</t>
    <phoneticPr fontId="4"/>
  </si>
  <si>
    <t>3-0</t>
    <phoneticPr fontId="4"/>
  </si>
  <si>
    <t>0-3</t>
    <phoneticPr fontId="4"/>
  </si>
  <si>
    <t>-</t>
    <phoneticPr fontId="4"/>
  </si>
  <si>
    <t>0-3</t>
    <phoneticPr fontId="4"/>
  </si>
  <si>
    <t>3-1</t>
    <phoneticPr fontId="4"/>
  </si>
  <si>
    <t>1-3</t>
    <phoneticPr fontId="4"/>
  </si>
  <si>
    <t>3-2</t>
    <phoneticPr fontId="4"/>
  </si>
  <si>
    <t>2-3</t>
    <phoneticPr fontId="4"/>
  </si>
  <si>
    <t>0-3</t>
    <phoneticPr fontId="4"/>
  </si>
  <si>
    <t>0-3</t>
    <phoneticPr fontId="4"/>
  </si>
  <si>
    <t>2-0</t>
    <phoneticPr fontId="4"/>
  </si>
  <si>
    <t>1-1</t>
    <phoneticPr fontId="4"/>
  </si>
  <si>
    <t>0-2</t>
    <phoneticPr fontId="4"/>
  </si>
  <si>
    <t>1-1</t>
    <phoneticPr fontId="4"/>
  </si>
  <si>
    <t>2-3</t>
    <phoneticPr fontId="4"/>
  </si>
  <si>
    <t>0-2</t>
    <phoneticPr fontId="4"/>
  </si>
  <si>
    <t>-</t>
    <phoneticPr fontId="4"/>
  </si>
  <si>
    <t>3-0</t>
    <phoneticPr fontId="4"/>
  </si>
  <si>
    <t>2-1</t>
    <phoneticPr fontId="4"/>
  </si>
  <si>
    <t>1-2</t>
    <phoneticPr fontId="4"/>
  </si>
  <si>
    <t>2-0</t>
    <phoneticPr fontId="4"/>
  </si>
  <si>
    <t>0-2</t>
    <phoneticPr fontId="4"/>
  </si>
  <si>
    <t>【 5 】</t>
    <phoneticPr fontId="4"/>
  </si>
  <si>
    <t>【 6 】</t>
    <phoneticPr fontId="4"/>
  </si>
  <si>
    <t>【 8 】</t>
    <phoneticPr fontId="4"/>
  </si>
  <si>
    <t>【 7 】</t>
    <phoneticPr fontId="4"/>
  </si>
  <si>
    <t>2-0</t>
    <phoneticPr fontId="4"/>
  </si>
  <si>
    <t>2-1</t>
    <phoneticPr fontId="4"/>
  </si>
  <si>
    <t>1-2</t>
    <phoneticPr fontId="4"/>
  </si>
  <si>
    <t>no</t>
    <phoneticPr fontId="4"/>
  </si>
  <si>
    <t>3-0</t>
    <phoneticPr fontId="4"/>
  </si>
  <si>
    <t>3-0</t>
    <phoneticPr fontId="4"/>
  </si>
  <si>
    <t>0-3</t>
    <phoneticPr fontId="4"/>
  </si>
  <si>
    <t>3-0</t>
    <phoneticPr fontId="4"/>
  </si>
  <si>
    <t>3-1</t>
    <phoneticPr fontId="4"/>
  </si>
  <si>
    <t>1-3</t>
    <phoneticPr fontId="4"/>
  </si>
  <si>
    <t>3-1</t>
    <phoneticPr fontId="4"/>
  </si>
  <si>
    <t>3-1</t>
    <phoneticPr fontId="4"/>
  </si>
  <si>
    <t>1-3</t>
    <phoneticPr fontId="4"/>
  </si>
  <si>
    <t>3-1</t>
    <phoneticPr fontId="4"/>
  </si>
  <si>
    <t>3-1</t>
    <phoneticPr fontId="4"/>
  </si>
  <si>
    <t>途中棄権</t>
    <rPh sb="0" eb="2">
      <t>トチュウ</t>
    </rPh>
    <rPh sb="2" eb="4">
      <t>キケン</t>
    </rPh>
    <phoneticPr fontId="4"/>
  </si>
  <si>
    <t>棄　 権</t>
    <rPh sb="0" eb="1">
      <t>キ</t>
    </rPh>
    <rPh sb="3" eb="4">
      <t>ケン</t>
    </rPh>
    <phoneticPr fontId="4"/>
  </si>
  <si>
    <t>0-3</t>
    <phoneticPr fontId="4"/>
  </si>
  <si>
    <t>0-3</t>
    <phoneticPr fontId="4"/>
  </si>
  <si>
    <t>1-3</t>
    <phoneticPr fontId="4"/>
  </si>
  <si>
    <t>3-2</t>
    <phoneticPr fontId="4"/>
  </si>
  <si>
    <t>2-3</t>
    <phoneticPr fontId="4"/>
  </si>
  <si>
    <t>3-2</t>
    <phoneticPr fontId="4"/>
  </si>
  <si>
    <t>3-1</t>
    <phoneticPr fontId="4"/>
  </si>
  <si>
    <t>1-3</t>
    <phoneticPr fontId="4"/>
  </si>
  <si>
    <t>3-2</t>
    <phoneticPr fontId="4"/>
  </si>
  <si>
    <t>2-3</t>
    <phoneticPr fontId="4"/>
  </si>
  <si>
    <t>精神障がいの部</t>
    <rPh sb="0" eb="2">
      <t>セイシン</t>
    </rPh>
    <rPh sb="2" eb="3">
      <t>ショウ</t>
    </rPh>
    <rPh sb="6" eb="7">
      <t>ブ</t>
    </rPh>
    <phoneticPr fontId="5"/>
  </si>
  <si>
    <t>☆決勝リーグ</t>
    <rPh sb="1" eb="3">
      <t>ケッショウ</t>
    </rPh>
    <phoneticPr fontId="5"/>
  </si>
  <si>
    <t>Ｍａｔｃｈ</t>
    <phoneticPr fontId="5"/>
  </si>
  <si>
    <t>Ｔｉｍｅ</t>
    <phoneticPr fontId="5"/>
  </si>
  <si>
    <t>【Ａリーグ】</t>
    <phoneticPr fontId="13"/>
  </si>
  <si>
    <t>コート№</t>
    <phoneticPr fontId="5"/>
  </si>
  <si>
    <t>NO.</t>
    <phoneticPr fontId="4"/>
  </si>
  <si>
    <t>【</t>
    <phoneticPr fontId="5"/>
  </si>
  <si>
    <t>】</t>
    <phoneticPr fontId="5"/>
  </si>
  <si>
    <t>1-2</t>
    <phoneticPr fontId="4"/>
  </si>
  <si>
    <t>大沼　　佑</t>
    <phoneticPr fontId="4"/>
  </si>
  <si>
    <t>優　勝</t>
    <rPh sb="0" eb="1">
      <t>ユウ</t>
    </rPh>
    <rPh sb="2" eb="3">
      <t>マサル</t>
    </rPh>
    <phoneticPr fontId="4"/>
  </si>
  <si>
    <t>2　位</t>
    <rPh sb="2" eb="3">
      <t>イ</t>
    </rPh>
    <phoneticPr fontId="4"/>
  </si>
  <si>
    <t>3　位</t>
    <rPh sb="2" eb="3">
      <t>イ</t>
    </rPh>
    <phoneticPr fontId="4"/>
  </si>
  <si>
    <t>棄権により試合不成立</t>
    <rPh sb="0" eb="2">
      <t>キケン</t>
    </rPh>
    <rPh sb="5" eb="7">
      <t>シアイ</t>
    </rPh>
    <rPh sb="7" eb="10">
      <t>フセイリツ</t>
    </rPh>
    <phoneticPr fontId="4"/>
  </si>
  <si>
    <t>該当なし</t>
    <rPh sb="0" eb="2">
      <t>ガイトウ</t>
    </rPh>
    <phoneticPr fontId="4"/>
  </si>
  <si>
    <t>伊東一浩途中棄権により不戦勝</t>
    <rPh sb="0" eb="2">
      <t>イトウ</t>
    </rPh>
    <rPh sb="2" eb="4">
      <t>カズヒロ</t>
    </rPh>
    <rPh sb="4" eb="8">
      <t>トチュウキケン</t>
    </rPh>
    <rPh sb="11" eb="14">
      <t>フセンショウ</t>
    </rPh>
    <phoneticPr fontId="4"/>
  </si>
  <si>
    <t>伊東一浩棄権により不戦勝</t>
    <rPh sb="0" eb="2">
      <t>イトウ</t>
    </rPh>
    <rPh sb="2" eb="4">
      <t>カズヒロ</t>
    </rPh>
    <rPh sb="4" eb="6">
      <t>キケン</t>
    </rPh>
    <rPh sb="9" eb="12">
      <t>フセンショウ</t>
    </rPh>
    <phoneticPr fontId="4"/>
  </si>
  <si>
    <t>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</si>
</sst>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7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8"/>
      <color indexed="9"/>
      <name val="ＭＳ Ｐゴシック"/>
      <family val="3"/>
      <charset val="128"/>
    </font>
    <font>
      <b/>
      <sz val="26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MS PGothic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3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10.5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8"/>
      <color rgb="FF00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30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name val="Arial"/>
      <family val="2"/>
    </font>
    <font>
      <sz val="12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rgb="FF000000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dotted">
        <color indexed="64"/>
      </right>
      <top/>
      <bottom style="thin">
        <color rgb="FF000000"/>
      </bottom>
      <diagonal/>
    </border>
    <border>
      <left style="dotted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/>
  </cellStyleXfs>
  <cellXfs count="1033">
    <xf numFmtId="0" fontId="0" fillId="0" borderId="0" xfId="0">
      <alignment vertical="center"/>
    </xf>
    <xf numFmtId="0" fontId="3" fillId="0" borderId="0" xfId="1" applyFont="1" applyFill="1" applyAlignment="1">
      <alignment vertical="center" shrinkToFit="1"/>
    </xf>
    <xf numFmtId="0" fontId="6" fillId="0" borderId="0" xfId="1" applyFont="1" applyFill="1" applyAlignment="1">
      <alignment vertical="center" shrinkToFit="1"/>
    </xf>
    <xf numFmtId="0" fontId="7" fillId="0" borderId="0" xfId="1" applyFont="1" applyFill="1" applyAlignment="1">
      <alignment vertical="center" shrinkToFit="1"/>
    </xf>
    <xf numFmtId="0" fontId="2" fillId="0" borderId="0" xfId="1" applyFont="1" applyBorder="1">
      <alignment vertical="center"/>
    </xf>
    <xf numFmtId="0" fontId="2" fillId="0" borderId="0" xfId="1" applyFont="1">
      <alignment vertical="center"/>
    </xf>
    <xf numFmtId="0" fontId="8" fillId="0" borderId="0" xfId="0" applyFont="1">
      <alignment vertical="center"/>
    </xf>
    <xf numFmtId="0" fontId="2" fillId="0" borderId="1" xfId="1" applyFont="1" applyBorder="1">
      <alignment vertical="center"/>
    </xf>
    <xf numFmtId="0" fontId="2" fillId="0" borderId="1" xfId="0" applyFont="1" applyBorder="1" applyAlignment="1">
      <alignment vertical="center"/>
    </xf>
    <xf numFmtId="0" fontId="9" fillId="0" borderId="0" xfId="1" applyFont="1">
      <alignment vertical="center"/>
    </xf>
    <xf numFmtId="0" fontId="10" fillId="0" borderId="1" xfId="0" applyFont="1" applyBorder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1" fillId="0" borderId="8" xfId="1" applyFont="1" applyFill="1" applyBorder="1" applyAlignment="1">
      <alignment horizontal="right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left" vertical="center"/>
    </xf>
    <xf numFmtId="0" fontId="15" fillId="0" borderId="0" xfId="0" applyFont="1" applyAlignment="1">
      <alignment vertical="center" shrinkToFit="1"/>
    </xf>
    <xf numFmtId="0" fontId="2" fillId="0" borderId="8" xfId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vertical="center"/>
    </xf>
    <xf numFmtId="0" fontId="2" fillId="0" borderId="9" xfId="1" applyFont="1" applyBorder="1">
      <alignment vertical="center"/>
    </xf>
    <xf numFmtId="0" fontId="14" fillId="0" borderId="0" xfId="1" applyFont="1">
      <alignment vertical="center"/>
    </xf>
    <xf numFmtId="0" fontId="14" fillId="0" borderId="9" xfId="1" applyFont="1" applyBorder="1">
      <alignment vertical="center"/>
    </xf>
    <xf numFmtId="0" fontId="14" fillId="0" borderId="0" xfId="1" applyFont="1" applyBorder="1">
      <alignment vertical="center"/>
    </xf>
    <xf numFmtId="0" fontId="14" fillId="0" borderId="0" xfId="1" applyFont="1" applyBorder="1" applyAlignment="1">
      <alignment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right" vertical="center"/>
    </xf>
    <xf numFmtId="0" fontId="2" fillId="0" borderId="10" xfId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1" applyFont="1" applyFill="1" applyBorder="1" applyAlignment="1">
      <alignment horizontal="center" vertical="center" wrapText="1"/>
    </xf>
    <xf numFmtId="20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distributed" vertical="distributed" wrapText="1" justifyLastLine="1"/>
    </xf>
    <xf numFmtId="0" fontId="10" fillId="0" borderId="0" xfId="0" applyFont="1" applyBorder="1" applyAlignment="1">
      <alignment horizontal="distributed" vertical="distributed" justifyLastLine="1"/>
    </xf>
    <xf numFmtId="0" fontId="2" fillId="0" borderId="0" xfId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 wrapText="1" shrinkToFit="1"/>
    </xf>
    <xf numFmtId="0" fontId="2" fillId="0" borderId="0" xfId="0" applyFont="1" applyBorder="1">
      <alignment vertical="center"/>
    </xf>
    <xf numFmtId="0" fontId="2" fillId="0" borderId="0" xfId="1" applyFont="1" applyFill="1">
      <alignment vertical="center"/>
    </xf>
    <xf numFmtId="0" fontId="28" fillId="0" borderId="0" xfId="0" applyFont="1" applyBorder="1" applyAlignment="1">
      <alignment vertical="center" wrapText="1" justifyLastLine="1"/>
    </xf>
    <xf numFmtId="0" fontId="29" fillId="0" borderId="0" xfId="1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7" fillId="0" borderId="0" xfId="0" applyFont="1" applyBorder="1" applyAlignment="1">
      <alignment vertical="center" wrapText="1" shrinkToFit="1"/>
    </xf>
    <xf numFmtId="0" fontId="27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9" fillId="0" borderId="0" xfId="1" applyFont="1" applyAlignment="1">
      <alignment vertical="center"/>
    </xf>
    <xf numFmtId="0" fontId="11" fillId="0" borderId="0" xfId="1" applyFont="1" applyFill="1" applyBorder="1" applyAlignment="1">
      <alignment horizontal="distributed" vertical="center" justifyLastLine="1"/>
    </xf>
    <xf numFmtId="0" fontId="11" fillId="0" borderId="8" xfId="1" applyFont="1" applyBorder="1">
      <alignment vertical="center"/>
    </xf>
    <xf numFmtId="0" fontId="11" fillId="0" borderId="9" xfId="1" applyFont="1" applyBorder="1">
      <alignment vertical="center"/>
    </xf>
    <xf numFmtId="0" fontId="11" fillId="0" borderId="0" xfId="1" applyFont="1" applyBorder="1">
      <alignment vertical="center"/>
    </xf>
    <xf numFmtId="0" fontId="31" fillId="0" borderId="9" xfId="0" applyFont="1" applyBorder="1">
      <alignment vertical="center"/>
    </xf>
    <xf numFmtId="0" fontId="11" fillId="0" borderId="10" xfId="1" applyFont="1" applyBorder="1">
      <alignment vertical="center"/>
    </xf>
    <xf numFmtId="0" fontId="28" fillId="0" borderId="0" xfId="0" applyFont="1" applyBorder="1" applyAlignment="1">
      <alignment horizontal="distributed" vertical="center" wrapText="1" justifyLastLine="1"/>
    </xf>
    <xf numFmtId="0" fontId="11" fillId="0" borderId="0" xfId="1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14" xfId="1" applyFont="1" applyBorder="1" applyAlignment="1">
      <alignment vertical="center"/>
    </xf>
    <xf numFmtId="0" fontId="31" fillId="0" borderId="0" xfId="0" applyFont="1" applyBorder="1">
      <alignment vertical="center"/>
    </xf>
    <xf numFmtId="0" fontId="31" fillId="0" borderId="14" xfId="0" applyFont="1" applyBorder="1">
      <alignment vertical="center"/>
    </xf>
    <xf numFmtId="0" fontId="11" fillId="0" borderId="14" xfId="1" applyFont="1" applyBorder="1">
      <alignment vertical="center"/>
    </xf>
    <xf numFmtId="0" fontId="11" fillId="0" borderId="13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1" fillId="0" borderId="14" xfId="1" applyFont="1" applyFill="1" applyBorder="1" applyAlignment="1">
      <alignment horizontal="distributed" vertical="center" justifyLastLine="1"/>
    </xf>
    <xf numFmtId="0" fontId="11" fillId="0" borderId="0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 justifyLastLine="1" shrinkToFit="1"/>
    </xf>
    <xf numFmtId="0" fontId="11" fillId="0" borderId="14" xfId="1" applyFont="1" applyFill="1" applyBorder="1" applyAlignment="1">
      <alignment horizontal="center" vertical="center" justifyLastLine="1" shrinkToFit="1"/>
    </xf>
    <xf numFmtId="0" fontId="11" fillId="0" borderId="13" xfId="1" applyFont="1" applyFill="1" applyBorder="1" applyAlignment="1">
      <alignment vertical="center"/>
    </xf>
    <xf numFmtId="0" fontId="11" fillId="0" borderId="8" xfId="1" applyFont="1" applyBorder="1" applyAlignment="1">
      <alignment horizontal="right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10" fillId="0" borderId="0" xfId="0" applyFont="1" applyBorder="1" applyAlignment="1">
      <alignment vertical="center" shrinkToFit="1"/>
    </xf>
    <xf numFmtId="0" fontId="19" fillId="0" borderId="0" xfId="1" applyFont="1" applyFill="1" applyAlignment="1">
      <alignment vertical="center" shrinkToFit="1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/>
    </xf>
    <xf numFmtId="0" fontId="16" fillId="0" borderId="0" xfId="1" applyFont="1">
      <alignment vertical="center"/>
    </xf>
    <xf numFmtId="0" fontId="35" fillId="0" borderId="0" xfId="0" applyFont="1">
      <alignment vertical="center"/>
    </xf>
    <xf numFmtId="0" fontId="36" fillId="0" borderId="33" xfId="1" applyFont="1" applyFill="1" applyBorder="1" applyAlignment="1">
      <alignment horizontal="left" vertical="center" shrinkToFit="1"/>
    </xf>
    <xf numFmtId="0" fontId="11" fillId="0" borderId="34" xfId="1" applyFont="1" applyBorder="1" applyAlignment="1">
      <alignment horizontal="center" vertical="center" shrinkToFit="1"/>
    </xf>
    <xf numFmtId="0" fontId="11" fillId="0" borderId="35" xfId="1" applyFont="1" applyBorder="1" applyAlignment="1">
      <alignment horizontal="center" vertical="center" shrinkToFit="1"/>
    </xf>
    <xf numFmtId="0" fontId="37" fillId="0" borderId="18" xfId="1" applyFont="1" applyFill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1" xfId="0" applyBorder="1">
      <alignment vertical="center"/>
    </xf>
    <xf numFmtId="0" fontId="1" fillId="0" borderId="33" xfId="0" applyFont="1" applyFill="1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>
      <alignment vertical="center"/>
    </xf>
    <xf numFmtId="0" fontId="0" fillId="0" borderId="9" xfId="0" applyBorder="1" applyAlignment="1">
      <alignment horizontal="center" vertical="center"/>
    </xf>
    <xf numFmtId="0" fontId="40" fillId="0" borderId="0" xfId="0" applyFont="1">
      <alignment vertical="center"/>
    </xf>
    <xf numFmtId="0" fontId="40" fillId="0" borderId="70" xfId="0" applyFont="1" applyFill="1" applyBorder="1" applyAlignment="1">
      <alignment horizontal="center" vertical="center" wrapText="1"/>
    </xf>
    <xf numFmtId="0" fontId="40" fillId="0" borderId="71" xfId="0" applyFont="1" applyFill="1" applyBorder="1" applyAlignment="1">
      <alignment horizontal="center" vertical="center" wrapText="1"/>
    </xf>
    <xf numFmtId="0" fontId="42" fillId="0" borderId="72" xfId="0" applyFont="1" applyFill="1" applyBorder="1" applyAlignment="1">
      <alignment horizontal="center" vertical="center" wrapText="1"/>
    </xf>
    <xf numFmtId="0" fontId="42" fillId="0" borderId="71" xfId="0" applyFont="1" applyFill="1" applyBorder="1" applyAlignment="1">
      <alignment horizontal="center" vertical="center" wrapText="1"/>
    </xf>
    <xf numFmtId="0" fontId="42" fillId="0" borderId="73" xfId="0" applyFont="1" applyFill="1" applyBorder="1" applyAlignment="1">
      <alignment horizontal="center" vertical="center" wrapText="1"/>
    </xf>
    <xf numFmtId="0" fontId="40" fillId="0" borderId="74" xfId="0" applyFont="1" applyFill="1" applyBorder="1" applyAlignment="1">
      <alignment horizontal="center" vertical="center" wrapText="1"/>
    </xf>
    <xf numFmtId="0" fontId="43" fillId="0" borderId="44" xfId="0" applyFont="1" applyFill="1" applyBorder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0" xfId="0" applyFont="1">
      <alignment vertical="center"/>
    </xf>
    <xf numFmtId="0" fontId="43" fillId="0" borderId="1" xfId="0" applyFont="1" applyFill="1" applyBorder="1">
      <alignment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0" borderId="79" xfId="0" applyFont="1" applyFill="1" applyBorder="1">
      <alignment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79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80" xfId="0" applyFont="1" applyFill="1" applyBorder="1" applyAlignment="1">
      <alignment horizontal="center" vertical="center"/>
    </xf>
    <xf numFmtId="0" fontId="43" fillId="0" borderId="81" xfId="0" applyFont="1" applyFill="1" applyBorder="1">
      <alignment vertical="center"/>
    </xf>
    <xf numFmtId="0" fontId="43" fillId="0" borderId="82" xfId="0" applyFont="1" applyFill="1" applyBorder="1" applyAlignment="1">
      <alignment horizontal="center" vertical="center"/>
    </xf>
    <xf numFmtId="0" fontId="43" fillId="0" borderId="81" xfId="0" applyFont="1" applyFill="1" applyBorder="1" applyAlignment="1">
      <alignment horizontal="center" vertical="center"/>
    </xf>
    <xf numFmtId="0" fontId="43" fillId="0" borderId="83" xfId="0" applyFont="1" applyFill="1" applyBorder="1" applyAlignment="1">
      <alignment horizontal="center" vertical="center"/>
    </xf>
    <xf numFmtId="0" fontId="43" fillId="0" borderId="17" xfId="0" applyFont="1" applyFill="1" applyBorder="1">
      <alignment vertical="center"/>
    </xf>
    <xf numFmtId="0" fontId="43" fillId="0" borderId="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84" xfId="0" applyFont="1" applyFill="1" applyBorder="1" applyAlignment="1">
      <alignment horizontal="center" vertical="center"/>
    </xf>
    <xf numFmtId="0" fontId="43" fillId="0" borderId="70" xfId="0" applyFont="1" applyFill="1" applyBorder="1" applyAlignment="1">
      <alignment horizontal="center" vertical="center" shrinkToFit="1"/>
    </xf>
    <xf numFmtId="0" fontId="43" fillId="0" borderId="71" xfId="0" applyFont="1" applyFill="1" applyBorder="1">
      <alignment vertical="center"/>
    </xf>
    <xf numFmtId="0" fontId="43" fillId="0" borderId="85" xfId="0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horizontal="center" vertical="center"/>
    </xf>
    <xf numFmtId="0" fontId="43" fillId="0" borderId="72" xfId="0" applyFont="1" applyFill="1" applyBorder="1" applyAlignment="1">
      <alignment horizontal="center" vertical="center"/>
    </xf>
    <xf numFmtId="0" fontId="43" fillId="0" borderId="73" xfId="0" applyFont="1" applyFill="1" applyBorder="1" applyAlignment="1">
      <alignment horizontal="center" vertical="center"/>
    </xf>
    <xf numFmtId="0" fontId="43" fillId="0" borderId="86" xfId="0" applyFont="1" applyFill="1" applyBorder="1">
      <alignment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66" xfId="0" applyFont="1" applyFill="1" applyBorder="1" applyAlignment="1">
      <alignment horizontal="center" vertical="center"/>
    </xf>
    <xf numFmtId="0" fontId="43" fillId="0" borderId="70" xfId="0" applyFont="1" applyFill="1" applyBorder="1" applyAlignment="1">
      <alignment horizontal="center" vertical="center"/>
    </xf>
    <xf numFmtId="0" fontId="40" fillId="0" borderId="89" xfId="0" applyFont="1" applyFill="1" applyBorder="1" applyAlignment="1">
      <alignment horizontal="left" vertical="center"/>
    </xf>
    <xf numFmtId="0" fontId="43" fillId="0" borderId="69" xfId="0" applyFont="1" applyFill="1" applyBorder="1">
      <alignment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4" fillId="0" borderId="70" xfId="0" applyFont="1" applyFill="1" applyBorder="1" applyAlignment="1">
      <alignment horizontal="center" vertical="center"/>
    </xf>
    <xf numFmtId="0" fontId="40" fillId="0" borderId="78" xfId="0" applyFont="1" applyFill="1" applyBorder="1" applyAlignment="1">
      <alignment horizontal="left" vertical="center"/>
    </xf>
    <xf numFmtId="0" fontId="40" fillId="0" borderId="74" xfId="0" applyFont="1" applyFill="1" applyBorder="1" applyAlignment="1">
      <alignment horizontal="left" vertical="center"/>
    </xf>
    <xf numFmtId="0" fontId="40" fillId="0" borderId="74" xfId="0" applyFont="1" applyFill="1" applyBorder="1" applyAlignment="1">
      <alignment horizontal="center" vertical="center"/>
    </xf>
    <xf numFmtId="0" fontId="40" fillId="0" borderId="77" xfId="0" applyFont="1" applyFill="1" applyBorder="1" applyAlignment="1">
      <alignment vertical="center" shrinkToFit="1"/>
    </xf>
    <xf numFmtId="0" fontId="43" fillId="0" borderId="18" xfId="0" applyFont="1" applyFill="1" applyBorder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/>
    </xf>
    <xf numFmtId="0" fontId="0" fillId="0" borderId="77" xfId="0" applyFill="1" applyBorder="1" applyAlignment="1">
      <alignment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vertical="center" shrinkToFit="1"/>
    </xf>
    <xf numFmtId="0" fontId="43" fillId="0" borderId="87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left" vertical="center"/>
    </xf>
    <xf numFmtId="0" fontId="43" fillId="0" borderId="0" xfId="0" applyFont="1" applyFill="1" applyBorder="1">
      <alignment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55" xfId="0" applyFont="1" applyFill="1" applyBorder="1">
      <alignment vertical="center"/>
    </xf>
    <xf numFmtId="0" fontId="43" fillId="0" borderId="78" xfId="0" applyFont="1" applyFill="1" applyBorder="1" applyAlignment="1">
      <alignment horizontal="left" vertical="center"/>
    </xf>
    <xf numFmtId="0" fontId="40" fillId="0" borderId="74" xfId="0" applyFont="1" applyFill="1" applyBorder="1" applyAlignment="1">
      <alignment horizontal="center" vertical="center" shrinkToFit="1"/>
    </xf>
    <xf numFmtId="0" fontId="40" fillId="0" borderId="91" xfId="0" applyFont="1" applyFill="1" applyBorder="1">
      <alignment vertical="center"/>
    </xf>
    <xf numFmtId="0" fontId="40" fillId="0" borderId="30" xfId="0" applyFont="1" applyFill="1" applyBorder="1">
      <alignment vertical="center"/>
    </xf>
    <xf numFmtId="0" fontId="40" fillId="0" borderId="32" xfId="0" applyFont="1" applyFill="1" applyBorder="1">
      <alignment vertical="center"/>
    </xf>
    <xf numFmtId="0" fontId="43" fillId="0" borderId="74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43" fillId="0" borderId="42" xfId="0" applyFont="1" applyFill="1" applyBorder="1">
      <alignment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36" xfId="0" applyFont="1" applyFill="1" applyBorder="1">
      <alignment vertical="center"/>
    </xf>
    <xf numFmtId="0" fontId="40" fillId="0" borderId="77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right" vertical="center" indent="1"/>
    </xf>
    <xf numFmtId="0" fontId="40" fillId="0" borderId="77" xfId="0" applyFont="1" applyFill="1" applyBorder="1" applyAlignment="1">
      <alignment horizontal="center" vertical="center"/>
    </xf>
    <xf numFmtId="0" fontId="43" fillId="0" borderId="86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0" fillId="0" borderId="42" xfId="0" applyFont="1" applyFill="1" applyBorder="1">
      <alignment vertical="center"/>
    </xf>
    <xf numFmtId="0" fontId="40" fillId="0" borderId="0" xfId="0" applyFont="1" applyFill="1" applyBorder="1">
      <alignment vertical="center"/>
    </xf>
    <xf numFmtId="0" fontId="48" fillId="0" borderId="0" xfId="0" applyFont="1" applyFill="1" applyBorder="1">
      <alignment vertical="center"/>
    </xf>
    <xf numFmtId="0" fontId="40" fillId="0" borderId="36" xfId="0" applyFont="1" applyFill="1" applyBorder="1">
      <alignment vertical="center"/>
    </xf>
    <xf numFmtId="0" fontId="40" fillId="0" borderId="53" xfId="0" applyFont="1" applyFill="1" applyBorder="1">
      <alignment vertical="center"/>
    </xf>
    <xf numFmtId="0" fontId="40" fillId="0" borderId="25" xfId="0" applyFont="1" applyFill="1" applyBorder="1">
      <alignment vertical="center"/>
    </xf>
    <xf numFmtId="0" fontId="40" fillId="0" borderId="62" xfId="0" applyFont="1" applyFill="1" applyBorder="1">
      <alignment vertical="center"/>
    </xf>
    <xf numFmtId="0" fontId="43" fillId="0" borderId="0" xfId="0" applyFont="1" applyBorder="1">
      <alignment vertical="center"/>
    </xf>
    <xf numFmtId="0" fontId="40" fillId="3" borderId="1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43" fillId="4" borderId="1" xfId="0" applyFont="1" applyFill="1" applyBorder="1">
      <alignment vertical="center"/>
    </xf>
    <xf numFmtId="0" fontId="43" fillId="0" borderId="50" xfId="0" applyFont="1" applyBorder="1">
      <alignment vertical="center"/>
    </xf>
    <xf numFmtId="0" fontId="0" fillId="0" borderId="24" xfId="0" applyBorder="1">
      <alignment vertical="center"/>
    </xf>
    <xf numFmtId="0" fontId="40" fillId="0" borderId="24" xfId="0" applyFont="1" applyBorder="1">
      <alignment vertical="center"/>
    </xf>
    <xf numFmtId="0" fontId="40" fillId="0" borderId="51" xfId="0" applyFont="1" applyBorder="1">
      <alignment vertical="center"/>
    </xf>
    <xf numFmtId="0" fontId="43" fillId="0" borderId="1" xfId="0" applyFont="1" applyBorder="1">
      <alignment vertical="center"/>
    </xf>
    <xf numFmtId="0" fontId="40" fillId="4" borderId="1" xfId="0" applyFont="1" applyFill="1" applyBorder="1">
      <alignment vertical="center"/>
    </xf>
    <xf numFmtId="0" fontId="0" fillId="0" borderId="1" xfId="0" applyBorder="1">
      <alignment vertical="center"/>
    </xf>
    <xf numFmtId="0" fontId="40" fillId="0" borderId="1" xfId="0" applyFont="1" applyBorder="1">
      <alignment vertical="center"/>
    </xf>
    <xf numFmtId="0" fontId="43" fillId="0" borderId="50" xfId="0" applyFont="1" applyFill="1" applyBorder="1">
      <alignment vertical="center"/>
    </xf>
    <xf numFmtId="0" fontId="2" fillId="0" borderId="0" xfId="1">
      <alignment vertical="center"/>
    </xf>
    <xf numFmtId="0" fontId="2" fillId="0" borderId="1" xfId="1" applyBorder="1">
      <alignment vertical="center"/>
    </xf>
    <xf numFmtId="0" fontId="2" fillId="0" borderId="1" xfId="1" applyFill="1" applyBorder="1">
      <alignment vertical="center"/>
    </xf>
    <xf numFmtId="0" fontId="2" fillId="0" borderId="8" xfId="1" applyFill="1" applyBorder="1" applyAlignment="1">
      <alignment horizontal="right" vertical="center"/>
    </xf>
    <xf numFmtId="0" fontId="2" fillId="0" borderId="9" xfId="1" applyFill="1" applyBorder="1" applyAlignment="1">
      <alignment horizontal="center" vertical="center"/>
    </xf>
    <xf numFmtId="0" fontId="2" fillId="0" borderId="10" xfId="1" applyFill="1" applyBorder="1" applyAlignment="1">
      <alignment horizontal="left" vertical="center"/>
    </xf>
    <xf numFmtId="0" fontId="2" fillId="5" borderId="0" xfId="1" applyFill="1">
      <alignment vertical="center"/>
    </xf>
    <xf numFmtId="0" fontId="40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43" fillId="6" borderId="0" xfId="0" applyFont="1" applyFill="1">
      <alignment vertical="center"/>
    </xf>
    <xf numFmtId="0" fontId="2" fillId="0" borderId="24" xfId="1" applyBorder="1">
      <alignment vertical="center"/>
    </xf>
    <xf numFmtId="0" fontId="55" fillId="0" borderId="1" xfId="1" applyFont="1" applyBorder="1">
      <alignment vertical="center"/>
    </xf>
    <xf numFmtId="0" fontId="56" fillId="0" borderId="1" xfId="0" applyFont="1" applyBorder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/>
    </xf>
    <xf numFmtId="0" fontId="2" fillId="0" borderId="0" xfId="1" applyFill="1" applyBorder="1" applyAlignment="1">
      <alignment horizontal="right" vertical="center"/>
    </xf>
    <xf numFmtId="0" fontId="57" fillId="0" borderId="0" xfId="0" applyFont="1" applyBorder="1" applyAlignment="1">
      <alignment horizontal="center" vertical="center" wrapText="1"/>
    </xf>
    <xf numFmtId="0" fontId="2" fillId="0" borderId="0" xfId="1" applyFill="1" applyBorder="1" applyAlignment="1">
      <alignment vertical="center"/>
    </xf>
    <xf numFmtId="0" fontId="2" fillId="0" borderId="0" xfId="1" applyFill="1">
      <alignment vertical="center"/>
    </xf>
    <xf numFmtId="0" fontId="2" fillId="0" borderId="6" xfId="1" applyBorder="1">
      <alignment vertical="center"/>
    </xf>
    <xf numFmtId="0" fontId="2" fillId="0" borderId="0" xfId="1" applyFill="1" applyBorder="1" applyAlignment="1">
      <alignment horizontal="center" vertical="center" wrapText="1"/>
    </xf>
    <xf numFmtId="0" fontId="53" fillId="0" borderId="0" xfId="1" applyFont="1">
      <alignment vertical="center"/>
    </xf>
    <xf numFmtId="0" fontId="59" fillId="0" borderId="0" xfId="1" applyFont="1" applyFill="1" applyBorder="1" applyAlignment="1">
      <alignment horizontal="distributed" vertical="center" justifyLastLine="1" shrinkToFit="1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vertical="center"/>
    </xf>
    <xf numFmtId="0" fontId="2" fillId="0" borderId="0" xfId="1" applyBorder="1" applyAlignment="1">
      <alignment horizontal="center" vertical="center"/>
    </xf>
    <xf numFmtId="0" fontId="29" fillId="0" borderId="6" xfId="1" applyFont="1" applyBorder="1" applyAlignment="1">
      <alignment vertical="center"/>
    </xf>
    <xf numFmtId="0" fontId="29" fillId="0" borderId="9" xfId="1" applyFont="1" applyBorder="1" applyAlignment="1">
      <alignment vertical="center"/>
    </xf>
    <xf numFmtId="0" fontId="1" fillId="0" borderId="0" xfId="0" applyFont="1">
      <alignment vertical="center"/>
    </xf>
    <xf numFmtId="0" fontId="2" fillId="0" borderId="0" xfId="1" applyBorder="1">
      <alignment vertical="center"/>
    </xf>
    <xf numFmtId="0" fontId="2" fillId="0" borderId="14" xfId="1" applyBorder="1">
      <alignment vertical="center"/>
    </xf>
    <xf numFmtId="0" fontId="29" fillId="0" borderId="0" xfId="1" applyFont="1" applyFill="1" applyBorder="1" applyAlignment="1">
      <alignment horizontal="distributed" vertical="center" justifyLastLine="1" shrinkToFit="1"/>
    </xf>
    <xf numFmtId="0" fontId="2" fillId="0" borderId="9" xfId="1" applyBorder="1">
      <alignment vertical="center"/>
    </xf>
    <xf numFmtId="0" fontId="60" fillId="0" borderId="0" xfId="1" applyFont="1" applyBorder="1">
      <alignment vertical="center"/>
    </xf>
    <xf numFmtId="0" fontId="2" fillId="0" borderId="13" xfId="1" applyBorder="1">
      <alignment vertical="center"/>
    </xf>
    <xf numFmtId="0" fontId="61" fillId="0" borderId="9" xfId="1" applyFont="1" applyFill="1" applyBorder="1" applyAlignment="1">
      <alignment vertical="center" justifyLastLine="1"/>
    </xf>
    <xf numFmtId="0" fontId="0" fillId="0" borderId="0" xfId="0" applyAlignment="1">
      <alignment vertical="center" shrinkToFit="1"/>
    </xf>
    <xf numFmtId="0" fontId="0" fillId="0" borderId="0" xfId="0" applyFill="1">
      <alignment vertical="center"/>
    </xf>
    <xf numFmtId="0" fontId="43" fillId="0" borderId="0" xfId="0" applyFont="1" applyFill="1">
      <alignment vertical="center"/>
    </xf>
    <xf numFmtId="0" fontId="47" fillId="0" borderId="0" xfId="0" applyFont="1">
      <alignment vertical="center"/>
    </xf>
    <xf numFmtId="0" fontId="66" fillId="0" borderId="0" xfId="1" applyFont="1">
      <alignment vertical="center"/>
    </xf>
    <xf numFmtId="0" fontId="67" fillId="0" borderId="7" xfId="0" applyFont="1" applyBorder="1">
      <alignment vertical="center"/>
    </xf>
    <xf numFmtId="0" fontId="2" fillId="0" borderId="6" xfId="1" applyFont="1" applyBorder="1" applyAlignment="1">
      <alignment vertical="center"/>
    </xf>
    <xf numFmtId="0" fontId="2" fillId="0" borderId="13" xfId="1" applyFill="1" applyBorder="1">
      <alignment vertical="center"/>
    </xf>
    <xf numFmtId="0" fontId="2" fillId="0" borderId="0" xfId="1" applyFont="1" applyBorder="1" applyAlignment="1"/>
    <xf numFmtId="0" fontId="2" fillId="0" borderId="9" xfId="1" applyFont="1" applyBorder="1" applyAlignment="1">
      <alignment vertical="center"/>
    </xf>
    <xf numFmtId="0" fontId="2" fillId="5" borderId="0" xfId="1" applyFill="1" applyBorder="1">
      <alignment vertical="center"/>
    </xf>
    <xf numFmtId="0" fontId="67" fillId="0" borderId="10" xfId="0" applyFont="1" applyBorder="1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vertical="center" wrapText="1"/>
    </xf>
    <xf numFmtId="0" fontId="2" fillId="0" borderId="0" xfId="1" applyFont="1" applyBorder="1" applyAlignment="1">
      <alignment horizontal="right" vertical="center"/>
    </xf>
    <xf numFmtId="0" fontId="2" fillId="0" borderId="13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0" fillId="0" borderId="0" xfId="0" applyBorder="1" applyAlignment="1">
      <alignment vertical="center"/>
    </xf>
    <xf numFmtId="0" fontId="69" fillId="0" borderId="0" xfId="1" applyFont="1">
      <alignment vertical="center"/>
    </xf>
    <xf numFmtId="0" fontId="60" fillId="0" borderId="0" xfId="1" applyFont="1">
      <alignment vertical="center"/>
    </xf>
    <xf numFmtId="0" fontId="2" fillId="0" borderId="9" xfId="1" applyFill="1" applyBorder="1" applyAlignment="1">
      <alignment vertical="center" shrinkToFit="1"/>
    </xf>
    <xf numFmtId="0" fontId="11" fillId="0" borderId="8" xfId="1" applyFont="1" applyFill="1" applyBorder="1" applyAlignment="1">
      <alignment vertical="center" justifyLastLine="1"/>
    </xf>
    <xf numFmtId="0" fontId="2" fillId="0" borderId="0" xfId="3"/>
    <xf numFmtId="0" fontId="2" fillId="0" borderId="0" xfId="3" applyAlignment="1"/>
    <xf numFmtId="0" fontId="71" fillId="0" borderId="0" xfId="3" applyFont="1" applyAlignment="1">
      <alignment horizontal="center"/>
    </xf>
    <xf numFmtId="31" fontId="72" fillId="0" borderId="0" xfId="3" applyNumberFormat="1" applyFont="1" applyAlignment="1">
      <alignment horizontal="right"/>
    </xf>
    <xf numFmtId="0" fontId="14" fillId="0" borderId="0" xfId="3" applyFont="1" applyAlignment="1">
      <alignment horizontal="distributed" vertical="center"/>
    </xf>
    <xf numFmtId="0" fontId="2" fillId="0" borderId="0" xfId="3" applyAlignment="1">
      <alignment horizontal="right" vertical="center"/>
    </xf>
    <xf numFmtId="0" fontId="73" fillId="0" borderId="70" xfId="3" applyFont="1" applyBorder="1" applyAlignment="1">
      <alignment horizontal="center" vertical="center" wrapText="1"/>
    </xf>
    <xf numFmtId="0" fontId="73" fillId="0" borderId="71" xfId="3" applyFont="1" applyBorder="1" applyAlignment="1">
      <alignment horizontal="center" vertical="center" wrapText="1"/>
    </xf>
    <xf numFmtId="0" fontId="73" fillId="0" borderId="73" xfId="3" applyFont="1" applyBorder="1" applyAlignment="1">
      <alignment horizontal="center" vertical="center" wrapText="1"/>
    </xf>
    <xf numFmtId="0" fontId="75" fillId="0" borderId="101" xfId="3" applyFont="1" applyBorder="1" applyAlignment="1">
      <alignment horizontal="distributed" vertical="center" wrapText="1" indent="1"/>
    </xf>
    <xf numFmtId="0" fontId="11" fillId="0" borderId="0" xfId="3" applyFont="1" applyFill="1" applyBorder="1" applyAlignment="1">
      <alignment horizontal="center" vertical="center"/>
    </xf>
    <xf numFmtId="0" fontId="2" fillId="0" borderId="0" xfId="3" applyBorder="1"/>
    <xf numFmtId="0" fontId="2" fillId="0" borderId="0" xfId="3" applyAlignment="1">
      <alignment horizontal="center" vertical="center"/>
    </xf>
    <xf numFmtId="0" fontId="77" fillId="0" borderId="0" xfId="0" applyFont="1">
      <alignment vertical="center"/>
    </xf>
    <xf numFmtId="0" fontId="64" fillId="0" borderId="0" xfId="0" applyFont="1" applyBorder="1" applyAlignment="1">
      <alignment horizontal="right" vertical="center"/>
    </xf>
    <xf numFmtId="0" fontId="77" fillId="0" borderId="0" xfId="0" applyFont="1" applyBorder="1">
      <alignment vertical="center"/>
    </xf>
    <xf numFmtId="0" fontId="65" fillId="0" borderId="0" xfId="0" applyFont="1" applyBorder="1">
      <alignment vertical="center"/>
    </xf>
    <xf numFmtId="0" fontId="77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80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0" xfId="0" applyBorder="1">
      <alignment vertical="center"/>
    </xf>
    <xf numFmtId="0" fontId="0" fillId="0" borderId="106" xfId="0" applyBorder="1">
      <alignment vertical="center"/>
    </xf>
    <xf numFmtId="0" fontId="81" fillId="0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0" borderId="42" xfId="0" applyBorder="1">
      <alignment vertical="center"/>
    </xf>
    <xf numFmtId="0" fontId="1" fillId="0" borderId="0" xfId="0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2" fillId="0" borderId="0" xfId="0" applyFont="1">
      <alignment vertical="center"/>
    </xf>
    <xf numFmtId="0" fontId="83" fillId="0" borderId="0" xfId="0" applyFont="1" applyAlignment="1">
      <alignment horizontal="right" vertical="center"/>
    </xf>
    <xf numFmtId="0" fontId="8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84" fillId="0" borderId="0" xfId="0" applyFont="1" applyAlignment="1">
      <alignment horizontal="left" vertical="center"/>
    </xf>
    <xf numFmtId="0" fontId="1" fillId="0" borderId="0" xfId="0" applyFont="1" applyFill="1">
      <alignment vertical="center"/>
    </xf>
    <xf numFmtId="0" fontId="57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44" xfId="0" applyFill="1" applyBorder="1">
      <alignment vertical="center"/>
    </xf>
    <xf numFmtId="0" fontId="57" fillId="0" borderId="44" xfId="0" applyFont="1" applyFill="1" applyBorder="1" applyAlignment="1">
      <alignment horizontal="center" vertical="center"/>
    </xf>
    <xf numFmtId="0" fontId="85" fillId="0" borderId="0" xfId="1" applyFont="1" applyFill="1">
      <alignment vertical="center"/>
    </xf>
    <xf numFmtId="0" fontId="85" fillId="0" borderId="1" xfId="1" applyFont="1" applyBorder="1">
      <alignment vertical="center"/>
    </xf>
    <xf numFmtId="0" fontId="85" fillId="0" borderId="1" xfId="1" applyFont="1" applyFill="1" applyBorder="1">
      <alignment vertical="center"/>
    </xf>
    <xf numFmtId="0" fontId="85" fillId="0" borderId="0" xfId="1" applyFont="1">
      <alignment vertical="center"/>
    </xf>
    <xf numFmtId="0" fontId="30" fillId="0" borderId="0" xfId="1" applyFont="1" applyFill="1" applyBorder="1" applyAlignment="1">
      <alignment vertical="center"/>
    </xf>
    <xf numFmtId="0" fontId="85" fillId="0" borderId="0" xfId="1" applyFont="1" applyFill="1" applyAlignment="1">
      <alignment horizontal="center" vertical="center"/>
    </xf>
    <xf numFmtId="0" fontId="87" fillId="0" borderId="1" xfId="0" applyFont="1" applyBorder="1">
      <alignment vertical="center"/>
    </xf>
    <xf numFmtId="0" fontId="87" fillId="0" borderId="51" xfId="0" applyFont="1" applyBorder="1" applyAlignment="1">
      <alignment vertical="center"/>
    </xf>
    <xf numFmtId="0" fontId="88" fillId="0" borderId="1" xfId="0" applyFont="1" applyBorder="1">
      <alignment vertical="center"/>
    </xf>
    <xf numFmtId="0" fontId="87" fillId="0" borderId="18" xfId="0" applyFont="1" applyBorder="1">
      <alignment vertical="center"/>
    </xf>
    <xf numFmtId="0" fontId="87" fillId="0" borderId="10" xfId="0" applyFont="1" applyBorder="1">
      <alignment vertical="center"/>
    </xf>
    <xf numFmtId="0" fontId="2" fillId="0" borderId="0" xfId="1" applyFill="1" applyAlignment="1">
      <alignment vertical="center" shrinkToFit="1"/>
    </xf>
    <xf numFmtId="0" fontId="87" fillId="0" borderId="10" xfId="0" applyFont="1" applyBorder="1" applyAlignment="1">
      <alignment vertical="center"/>
    </xf>
    <xf numFmtId="0" fontId="60" fillId="0" borderId="0" xfId="1" applyFont="1" applyFill="1" applyAlignment="1">
      <alignment vertical="center" shrinkToFit="1"/>
    </xf>
    <xf numFmtId="0" fontId="2" fillId="0" borderId="0" xfId="1" applyFill="1" applyAlignment="1">
      <alignment vertical="center"/>
    </xf>
    <xf numFmtId="0" fontId="2" fillId="0" borderId="5" xfId="1" applyFill="1" applyBorder="1">
      <alignment vertical="center"/>
    </xf>
    <xf numFmtId="0" fontId="2" fillId="0" borderId="6" xfId="1" applyFill="1" applyBorder="1">
      <alignment vertical="center"/>
    </xf>
    <xf numFmtId="0" fontId="2" fillId="0" borderId="6" xfId="1" applyFill="1" applyBorder="1" applyAlignment="1">
      <alignment vertical="center" shrinkToFit="1"/>
    </xf>
    <xf numFmtId="0" fontId="2" fillId="0" borderId="7" xfId="1" applyFill="1" applyBorder="1">
      <alignment vertical="center"/>
    </xf>
    <xf numFmtId="0" fontId="2" fillId="0" borderId="0" xfId="1" applyFill="1" applyBorder="1">
      <alignment vertical="center"/>
    </xf>
    <xf numFmtId="0" fontId="2" fillId="0" borderId="0" xfId="1" applyFill="1" applyBorder="1" applyAlignment="1">
      <alignment vertical="center" shrinkToFit="1"/>
    </xf>
    <xf numFmtId="0" fontId="2" fillId="0" borderId="25" xfId="1" applyFill="1" applyBorder="1" applyAlignment="1">
      <alignment vertical="center" shrinkToFit="1"/>
    </xf>
    <xf numFmtId="0" fontId="2" fillId="0" borderId="14" xfId="1" applyFill="1" applyBorder="1">
      <alignment vertical="center"/>
    </xf>
    <xf numFmtId="0" fontId="2" fillId="0" borderId="8" xfId="1" applyFill="1" applyBorder="1">
      <alignment vertical="center"/>
    </xf>
    <xf numFmtId="0" fontId="2" fillId="0" borderId="9" xfId="1" applyFill="1" applyBorder="1">
      <alignment vertical="center"/>
    </xf>
    <xf numFmtId="0" fontId="2" fillId="0" borderId="10" xfId="1" applyFill="1" applyBorder="1">
      <alignment vertical="center"/>
    </xf>
    <xf numFmtId="0" fontId="90" fillId="0" borderId="10" xfId="0" applyFont="1" applyBorder="1">
      <alignment vertical="center"/>
    </xf>
    <xf numFmtId="0" fontId="90" fillId="0" borderId="10" xfId="0" applyFont="1" applyBorder="1" applyAlignment="1">
      <alignment vertical="center"/>
    </xf>
    <xf numFmtId="0" fontId="14" fillId="0" borderId="0" xfId="1" applyFont="1" applyAlignment="1">
      <alignment horizontal="center" vertical="center"/>
    </xf>
    <xf numFmtId="0" fontId="90" fillId="0" borderId="18" xfId="0" applyFont="1" applyBorder="1">
      <alignment vertical="center"/>
    </xf>
    <xf numFmtId="0" fontId="91" fillId="0" borderId="0" xfId="0" applyFont="1">
      <alignment vertical="center"/>
    </xf>
    <xf numFmtId="0" fontId="92" fillId="0" borderId="0" xfId="2" applyFont="1">
      <alignment vertical="center"/>
    </xf>
    <xf numFmtId="0" fontId="49" fillId="0" borderId="0" xfId="2">
      <alignment vertical="center"/>
    </xf>
    <xf numFmtId="0" fontId="49" fillId="0" borderId="0" xfId="2" applyAlignment="1">
      <alignment horizontal="centerContinuous" vertical="center"/>
    </xf>
    <xf numFmtId="0" fontId="33" fillId="0" borderId="0" xfId="2" applyFont="1">
      <alignment vertical="center"/>
    </xf>
    <xf numFmtId="0" fontId="87" fillId="0" borderId="18" xfId="0" applyFont="1" applyFill="1" applyBorder="1">
      <alignment vertical="center"/>
    </xf>
    <xf numFmtId="0" fontId="75" fillId="0" borderId="99" xfId="3" applyFont="1" applyBorder="1" applyAlignment="1">
      <alignment horizontal="distributed" vertical="center" wrapText="1" indent="1"/>
    </xf>
    <xf numFmtId="0" fontId="75" fillId="0" borderId="100" xfId="3" applyFont="1" applyBorder="1" applyAlignment="1">
      <alignment horizontal="distributed" vertical="center" wrapText="1" indent="1"/>
    </xf>
    <xf numFmtId="0" fontId="75" fillId="0" borderId="102" xfId="3" applyFont="1" applyBorder="1" applyAlignment="1">
      <alignment horizontal="distributed" vertical="center" wrapText="1" indent="1"/>
    </xf>
    <xf numFmtId="0" fontId="75" fillId="0" borderId="103" xfId="3" applyFont="1" applyBorder="1" applyAlignment="1">
      <alignment horizontal="distributed" vertical="center" wrapText="1" indent="1"/>
    </xf>
    <xf numFmtId="0" fontId="75" fillId="0" borderId="104" xfId="3" applyFont="1" applyBorder="1" applyAlignment="1">
      <alignment horizontal="distributed" vertical="center" wrapText="1" indent="1"/>
    </xf>
    <xf numFmtId="0" fontId="93" fillId="0" borderId="100" xfId="3" applyNumberFormat="1" applyFont="1" applyFill="1" applyBorder="1" applyAlignment="1">
      <alignment horizontal="distributed" vertical="center" justifyLastLine="1"/>
    </xf>
    <xf numFmtId="0" fontId="75" fillId="0" borderId="66" xfId="3" applyFont="1" applyBorder="1" applyAlignment="1">
      <alignment horizontal="distributed" vertical="center" wrapText="1" indent="1"/>
    </xf>
    <xf numFmtId="0" fontId="75" fillId="0" borderId="115" xfId="3" applyFont="1" applyBorder="1" applyAlignment="1">
      <alignment horizontal="distributed" vertical="center" wrapText="1" indent="1"/>
    </xf>
    <xf numFmtId="0" fontId="75" fillId="0" borderId="116" xfId="3" applyFont="1" applyBorder="1" applyAlignment="1">
      <alignment horizontal="distributed" vertical="center" wrapText="1" indent="1"/>
    </xf>
    <xf numFmtId="0" fontId="75" fillId="0" borderId="29" xfId="3" applyFont="1" applyBorder="1" applyAlignment="1">
      <alignment horizontal="distributed" vertical="center" wrapText="1" indent="1"/>
    </xf>
    <xf numFmtId="0" fontId="75" fillId="0" borderId="86" xfId="3" applyFont="1" applyBorder="1" applyAlignment="1">
      <alignment horizontal="distributed" vertical="center" wrapText="1" indent="1"/>
    </xf>
    <xf numFmtId="0" fontId="75" fillId="0" borderId="117" xfId="3" applyFont="1" applyBorder="1" applyAlignment="1">
      <alignment horizontal="distributed" vertical="center" wrapText="1" indent="1"/>
    </xf>
    <xf numFmtId="0" fontId="76" fillId="0" borderId="99" xfId="3" applyNumberFormat="1" applyFont="1" applyFill="1" applyBorder="1" applyAlignment="1">
      <alignment horizontal="distributed" vertical="center" justifyLastLine="1"/>
    </xf>
    <xf numFmtId="0" fontId="76" fillId="0" borderId="100" xfId="3" applyNumberFormat="1" applyFont="1" applyBorder="1" applyAlignment="1">
      <alignment horizontal="distributed" vertical="center" justifyLastLine="1"/>
    </xf>
    <xf numFmtId="0" fontId="76" fillId="0" borderId="105" xfId="3" applyFont="1" applyFill="1" applyBorder="1" applyAlignment="1">
      <alignment horizontal="distributed" vertical="center" wrapText="1" indent="1"/>
    </xf>
    <xf numFmtId="0" fontId="76" fillId="0" borderId="117" xfId="3" applyFont="1" applyBorder="1" applyAlignment="1">
      <alignment horizontal="distributed" vertical="center" wrapText="1" indent="1"/>
    </xf>
    <xf numFmtId="0" fontId="76" fillId="0" borderId="103" xfId="3" applyFont="1" applyBorder="1" applyAlignment="1">
      <alignment horizontal="distributed" vertical="center" wrapText="1" indent="1"/>
    </xf>
    <xf numFmtId="0" fontId="76" fillId="0" borderId="104" xfId="3" applyFont="1" applyBorder="1" applyAlignment="1">
      <alignment horizontal="distributed" vertical="center" wrapText="1" indent="1"/>
    </xf>
    <xf numFmtId="0" fontId="85" fillId="0" borderId="8" xfId="1" applyFont="1" applyBorder="1" applyAlignment="1">
      <alignment horizontal="right" vertical="center"/>
    </xf>
    <xf numFmtId="0" fontId="85" fillId="0" borderId="10" xfId="1" applyFont="1" applyBorder="1" applyAlignment="1">
      <alignment vertical="center"/>
    </xf>
    <xf numFmtId="0" fontId="68" fillId="0" borderId="0" xfId="0" applyFont="1">
      <alignment vertical="center"/>
    </xf>
    <xf numFmtId="0" fontId="61" fillId="0" borderId="0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56" fontId="0" fillId="0" borderId="36" xfId="0" quotePrefix="1" applyNumberFormat="1" applyBorder="1" applyAlignment="1">
      <alignment horizontal="center" vertical="center"/>
    </xf>
    <xf numFmtId="0" fontId="0" fillId="0" borderId="36" xfId="0" quotePrefix="1" applyBorder="1" applyAlignment="1">
      <alignment horizontal="center" vertical="center"/>
    </xf>
    <xf numFmtId="0" fontId="11" fillId="0" borderId="119" xfId="1" applyFont="1" applyFill="1" applyBorder="1" applyAlignment="1">
      <alignment horizontal="center" vertical="center" justifyLastLine="1" shrinkToFit="1"/>
    </xf>
    <xf numFmtId="0" fontId="11" fillId="0" borderId="120" xfId="1" applyFont="1" applyFill="1" applyBorder="1" applyAlignment="1">
      <alignment vertical="center"/>
    </xf>
    <xf numFmtId="0" fontId="11" fillId="0" borderId="121" xfId="1" applyFont="1" applyBorder="1">
      <alignment vertical="center"/>
    </xf>
    <xf numFmtId="0" fontId="11" fillId="0" borderId="118" xfId="1" applyFont="1" applyBorder="1">
      <alignment vertical="center"/>
    </xf>
    <xf numFmtId="0" fontId="11" fillId="0" borderId="119" xfId="1" applyFont="1" applyBorder="1">
      <alignment vertical="center"/>
    </xf>
    <xf numFmtId="0" fontId="11" fillId="0" borderId="120" xfId="1" applyFont="1" applyBorder="1">
      <alignment vertical="center"/>
    </xf>
    <xf numFmtId="0" fontId="31" fillId="0" borderId="122" xfId="0" applyFont="1" applyBorder="1">
      <alignment vertical="center"/>
    </xf>
    <xf numFmtId="0" fontId="31" fillId="0" borderId="119" xfId="0" applyFont="1" applyBorder="1">
      <alignment vertical="center"/>
    </xf>
    <xf numFmtId="0" fontId="31" fillId="0" borderId="120" xfId="0" applyFont="1" applyBorder="1">
      <alignment vertical="center"/>
    </xf>
    <xf numFmtId="0" fontId="31" fillId="0" borderId="121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5" fillId="0" borderId="122" xfId="0" applyFont="1" applyBorder="1" applyAlignment="1">
      <alignment vertical="center"/>
    </xf>
    <xf numFmtId="0" fontId="11" fillId="0" borderId="123" xfId="1" applyFont="1" applyFill="1" applyBorder="1" applyAlignment="1">
      <alignment horizontal="right" vertical="center"/>
    </xf>
    <xf numFmtId="0" fontId="28" fillId="0" borderId="119" xfId="0" applyFont="1" applyBorder="1" applyAlignment="1">
      <alignment horizontal="center" vertical="center" shrinkToFit="1"/>
    </xf>
    <xf numFmtId="0" fontId="11" fillId="0" borderId="123" xfId="1" applyFont="1" applyBorder="1">
      <alignment vertical="center"/>
    </xf>
    <xf numFmtId="0" fontId="8" fillId="0" borderId="125" xfId="0" applyFont="1" applyBorder="1">
      <alignment vertical="center"/>
    </xf>
    <xf numFmtId="0" fontId="15" fillId="0" borderId="121" xfId="0" applyFont="1" applyBorder="1" applyAlignment="1">
      <alignment vertical="center"/>
    </xf>
    <xf numFmtId="0" fontId="69" fillId="0" borderId="10" xfId="1" applyFont="1" applyBorder="1" applyAlignment="1">
      <alignment vertical="center"/>
    </xf>
    <xf numFmtId="0" fontId="2" fillId="0" borderId="13" xfId="1" applyFont="1" applyBorder="1">
      <alignment vertical="center"/>
    </xf>
    <xf numFmtId="0" fontId="11" fillId="0" borderId="126" xfId="1" applyFont="1" applyFill="1" applyBorder="1" applyAlignment="1">
      <alignment horizontal="distributed" vertical="center" justifyLastLine="1"/>
    </xf>
    <xf numFmtId="0" fontId="11" fillId="0" borderId="127" xfId="1" applyFont="1" applyFill="1" applyBorder="1" applyAlignment="1">
      <alignment horizontal="distributed" vertical="center" justifyLastLine="1"/>
    </xf>
    <xf numFmtId="0" fontId="69" fillId="0" borderId="128" xfId="1" applyFont="1" applyFill="1" applyBorder="1" applyAlignment="1">
      <alignment horizontal="distributed" vertical="center" justifyLastLine="1"/>
    </xf>
    <xf numFmtId="0" fontId="11" fillId="0" borderId="122" xfId="1" applyFont="1" applyBorder="1" applyAlignment="1">
      <alignment vertical="center"/>
    </xf>
    <xf numFmtId="0" fontId="69" fillId="0" borderId="124" xfId="1" applyFont="1" applyFill="1" applyBorder="1" applyAlignment="1">
      <alignment horizontal="distributed" vertical="center" justifyLastLine="1"/>
    </xf>
    <xf numFmtId="0" fontId="69" fillId="0" borderId="7" xfId="1" applyFont="1" applyBorder="1">
      <alignment vertical="center"/>
    </xf>
    <xf numFmtId="0" fontId="69" fillId="0" borderId="9" xfId="1" applyFont="1" applyBorder="1" applyAlignment="1">
      <alignment vertical="center"/>
    </xf>
    <xf numFmtId="0" fontId="2" fillId="0" borderId="14" xfId="1" applyFont="1" applyBorder="1">
      <alignment vertical="center"/>
    </xf>
    <xf numFmtId="0" fontId="69" fillId="0" borderId="129" xfId="1" applyFont="1" applyFill="1" applyBorder="1" applyAlignment="1">
      <alignment horizontal="distributed" vertical="center" justifyLastLine="1"/>
    </xf>
    <xf numFmtId="0" fontId="28" fillId="0" borderId="127" xfId="0" applyFont="1" applyBorder="1" applyAlignment="1">
      <alignment horizontal="distributed" vertical="center" wrapText="1" justifyLastLine="1"/>
    </xf>
    <xf numFmtId="0" fontId="28" fillId="0" borderId="130" xfId="0" applyFont="1" applyBorder="1" applyAlignment="1">
      <alignment horizontal="distributed" vertical="center" wrapText="1" justifyLastLine="1"/>
    </xf>
    <xf numFmtId="0" fontId="69" fillId="0" borderId="0" xfId="1" applyFont="1" applyBorder="1">
      <alignment vertical="center"/>
    </xf>
    <xf numFmtId="0" fontId="69" fillId="0" borderId="118" xfId="1" applyFont="1" applyFill="1" applyBorder="1" applyAlignment="1">
      <alignment horizontal="distributed" vertical="center" justifyLastLine="1"/>
    </xf>
    <xf numFmtId="0" fontId="69" fillId="0" borderId="9" xfId="1" applyFont="1" applyBorder="1">
      <alignment vertical="center"/>
    </xf>
    <xf numFmtId="0" fontId="11" fillId="0" borderId="121" xfId="1" applyFont="1" applyFill="1" applyBorder="1" applyAlignment="1">
      <alignment horizontal="distributed" vertical="center" justifyLastLine="1"/>
    </xf>
    <xf numFmtId="0" fontId="11" fillId="0" borderId="121" xfId="1" applyFont="1" applyFill="1" applyBorder="1" applyAlignment="1">
      <alignment horizontal="right" vertical="center"/>
    </xf>
    <xf numFmtId="0" fontId="69" fillId="0" borderId="119" xfId="1" applyFont="1" applyFill="1" applyBorder="1" applyAlignment="1">
      <alignment horizontal="distributed" vertical="center" justifyLastLine="1"/>
    </xf>
    <xf numFmtId="0" fontId="69" fillId="0" borderId="14" xfId="0" applyFont="1" applyBorder="1">
      <alignment vertical="center"/>
    </xf>
    <xf numFmtId="0" fontId="11" fillId="0" borderId="13" xfId="1" applyFont="1" applyBorder="1">
      <alignment vertical="center"/>
    </xf>
    <xf numFmtId="0" fontId="11" fillId="0" borderId="129" xfId="1" applyFont="1" applyBorder="1">
      <alignment vertical="center"/>
    </xf>
    <xf numFmtId="0" fontId="11" fillId="0" borderId="127" xfId="1" applyFont="1" applyBorder="1">
      <alignment vertical="center"/>
    </xf>
    <xf numFmtId="0" fontId="31" fillId="0" borderId="127" xfId="0" applyFont="1" applyBorder="1">
      <alignment vertical="center"/>
    </xf>
    <xf numFmtId="0" fontId="31" fillId="0" borderId="13" xfId="0" applyFont="1" applyBorder="1">
      <alignment vertical="center"/>
    </xf>
    <xf numFmtId="0" fontId="94" fillId="0" borderId="0" xfId="1" applyFont="1" applyBorder="1">
      <alignment vertical="center"/>
    </xf>
    <xf numFmtId="0" fontId="69" fillId="0" borderId="14" xfId="1" applyFont="1" applyBorder="1">
      <alignment vertical="center"/>
    </xf>
    <xf numFmtId="0" fontId="31" fillId="0" borderId="128" xfId="0" applyFont="1" applyBorder="1">
      <alignment vertical="center"/>
    </xf>
    <xf numFmtId="0" fontId="11" fillId="0" borderId="13" xfId="1" applyFont="1" applyFill="1" applyBorder="1" applyAlignment="1">
      <alignment horizontal="distributed" vertical="center" justifyLastLine="1"/>
    </xf>
    <xf numFmtId="0" fontId="11" fillId="0" borderId="124" xfId="1" applyFont="1" applyBorder="1">
      <alignment vertical="center"/>
    </xf>
    <xf numFmtId="0" fontId="69" fillId="0" borderId="130" xfId="0" applyFont="1" applyBorder="1">
      <alignment vertical="center"/>
    </xf>
    <xf numFmtId="0" fontId="69" fillId="0" borderId="126" xfId="1" applyFont="1" applyBorder="1">
      <alignment vertical="center"/>
    </xf>
    <xf numFmtId="0" fontId="69" fillId="0" borderId="9" xfId="0" applyFont="1" applyBorder="1">
      <alignment vertical="center"/>
    </xf>
    <xf numFmtId="0" fontId="69" fillId="0" borderId="119" xfId="0" applyFont="1" applyBorder="1">
      <alignment vertical="center"/>
    </xf>
    <xf numFmtId="0" fontId="31" fillId="0" borderId="125" xfId="0" applyFont="1" applyBorder="1">
      <alignment vertical="center"/>
    </xf>
    <xf numFmtId="0" fontId="69" fillId="0" borderId="118" xfId="0" applyFont="1" applyBorder="1">
      <alignment vertical="center"/>
    </xf>
    <xf numFmtId="0" fontId="69" fillId="0" borderId="120" xfId="0" applyFont="1" applyBorder="1">
      <alignment vertical="center"/>
    </xf>
    <xf numFmtId="0" fontId="69" fillId="0" borderId="8" xfId="0" applyFont="1" applyBorder="1">
      <alignment vertical="center"/>
    </xf>
    <xf numFmtId="0" fontId="60" fillId="0" borderId="0" xfId="0" applyFont="1" applyBorder="1">
      <alignment vertical="center"/>
    </xf>
    <xf numFmtId="0" fontId="8" fillId="0" borderId="121" xfId="0" applyFont="1" applyBorder="1">
      <alignment vertical="center"/>
    </xf>
    <xf numFmtId="0" fontId="8" fillId="0" borderId="118" xfId="0" applyFont="1" applyBorder="1">
      <alignment vertical="center"/>
    </xf>
    <xf numFmtId="0" fontId="8" fillId="0" borderId="119" xfId="0" applyFont="1" applyBorder="1">
      <alignment vertical="center"/>
    </xf>
    <xf numFmtId="0" fontId="69" fillId="0" borderId="120" xfId="1" applyFont="1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left" vertical="center"/>
    </xf>
    <xf numFmtId="0" fontId="0" fillId="0" borderId="127" xfId="0" applyBorder="1">
      <alignment vertical="center"/>
    </xf>
    <xf numFmtId="0" fontId="67" fillId="0" borderId="128" xfId="0" applyFont="1" applyBorder="1">
      <alignment vertical="center"/>
    </xf>
    <xf numFmtId="0" fontId="0" fillId="0" borderId="122" xfId="0" applyBorder="1">
      <alignment vertical="center"/>
    </xf>
    <xf numFmtId="0" fontId="0" fillId="0" borderId="119" xfId="0" applyBorder="1">
      <alignment vertical="center"/>
    </xf>
    <xf numFmtId="0" fontId="67" fillId="0" borderId="124" xfId="0" applyFont="1" applyBorder="1">
      <alignment vertical="center"/>
    </xf>
    <xf numFmtId="0" fontId="0" fillId="0" borderId="130" xfId="0" applyBorder="1">
      <alignment vertical="center"/>
    </xf>
    <xf numFmtId="0" fontId="2" fillId="0" borderId="129" xfId="1" applyBorder="1">
      <alignment vertical="center"/>
    </xf>
    <xf numFmtId="0" fontId="2" fillId="0" borderId="127" xfId="1" applyBorder="1">
      <alignment vertical="center"/>
    </xf>
    <xf numFmtId="0" fontId="67" fillId="0" borderId="130" xfId="0" applyFont="1" applyBorder="1">
      <alignment vertical="center"/>
    </xf>
    <xf numFmtId="0" fontId="67" fillId="0" borderId="0" xfId="0" applyFont="1" applyBorder="1">
      <alignment vertical="center"/>
    </xf>
    <xf numFmtId="0" fontId="0" fillId="0" borderId="129" xfId="0" applyBorder="1">
      <alignment vertical="center"/>
    </xf>
    <xf numFmtId="0" fontId="0" fillId="0" borderId="121" xfId="0" applyBorder="1">
      <alignment vertical="center"/>
    </xf>
    <xf numFmtId="0" fontId="2" fillId="0" borderId="121" xfId="1" applyBorder="1">
      <alignment vertical="center"/>
    </xf>
    <xf numFmtId="0" fontId="2" fillId="0" borderId="125" xfId="1" applyBorder="1">
      <alignment vertical="center"/>
    </xf>
    <xf numFmtId="0" fontId="60" fillId="0" borderId="118" xfId="1" applyFont="1" applyBorder="1">
      <alignment vertical="center"/>
    </xf>
    <xf numFmtId="0" fontId="11" fillId="0" borderId="0" xfId="1" applyFont="1">
      <alignment vertical="center"/>
    </xf>
    <xf numFmtId="0" fontId="57" fillId="0" borderId="1" xfId="0" applyFont="1" applyBorder="1">
      <alignment vertical="center"/>
    </xf>
    <xf numFmtId="20" fontId="50" fillId="0" borderId="13" xfId="0" applyNumberFormat="1" applyFont="1" applyBorder="1" applyAlignment="1">
      <alignment vertical="center" wrapText="1"/>
    </xf>
    <xf numFmtId="20" fontId="50" fillId="0" borderId="93" xfId="0" applyNumberFormat="1" applyFont="1" applyBorder="1" applyAlignment="1">
      <alignment vertical="center" wrapText="1"/>
    </xf>
    <xf numFmtId="20" fontId="16" fillId="0" borderId="52" xfId="1" applyNumberFormat="1" applyFont="1" applyFill="1" applyBorder="1" applyAlignment="1">
      <alignment vertical="center" wrapText="1"/>
    </xf>
    <xf numFmtId="20" fontId="16" fillId="0" borderId="14" xfId="1" applyNumberFormat="1" applyFont="1" applyFill="1" applyBorder="1" applyAlignment="1">
      <alignment vertical="center" wrapText="1"/>
    </xf>
    <xf numFmtId="0" fontId="16" fillId="0" borderId="13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2" fillId="0" borderId="52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16" fillId="0" borderId="8" xfId="1" applyFont="1" applyFill="1" applyBorder="1" applyAlignment="1">
      <alignment vertical="center" wrapText="1"/>
    </xf>
    <xf numFmtId="0" fontId="16" fillId="0" borderId="9" xfId="1" applyFont="1" applyFill="1" applyBorder="1" applyAlignment="1">
      <alignment vertical="center" wrapText="1"/>
    </xf>
    <xf numFmtId="0" fontId="2" fillId="0" borderId="22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vertical="center" wrapText="1"/>
    </xf>
    <xf numFmtId="0" fontId="16" fillId="0" borderId="0" xfId="1" applyFont="1" applyBorder="1" applyAlignment="1">
      <alignment horizontal="center" vertical="center"/>
    </xf>
    <xf numFmtId="49" fontId="52" fillId="0" borderId="5" xfId="1" applyNumberFormat="1" applyFont="1" applyFill="1" applyBorder="1" applyAlignment="1">
      <alignment vertical="center"/>
    </xf>
    <xf numFmtId="49" fontId="52" fillId="0" borderId="7" xfId="1" applyNumberFormat="1" applyFont="1" applyFill="1" applyBorder="1" applyAlignment="1">
      <alignment vertical="center"/>
    </xf>
    <xf numFmtId="49" fontId="52" fillId="0" borderId="8" xfId="1" applyNumberFormat="1" applyFont="1" applyFill="1" applyBorder="1" applyAlignment="1">
      <alignment vertical="center"/>
    </xf>
    <xf numFmtId="49" fontId="52" fillId="0" borderId="10" xfId="1" applyNumberFormat="1" applyFont="1" applyFill="1" applyBorder="1" applyAlignment="1">
      <alignment vertical="center"/>
    </xf>
    <xf numFmtId="0" fontId="53" fillId="0" borderId="5" xfId="1" applyFont="1" applyFill="1" applyBorder="1" applyAlignment="1">
      <alignment vertical="center"/>
    </xf>
    <xf numFmtId="0" fontId="53" fillId="0" borderId="7" xfId="1" applyFont="1" applyFill="1" applyBorder="1" applyAlignment="1">
      <alignment vertical="center"/>
    </xf>
    <xf numFmtId="0" fontId="53" fillId="0" borderId="8" xfId="1" applyFont="1" applyFill="1" applyBorder="1" applyAlignment="1">
      <alignment vertical="center"/>
    </xf>
    <xf numFmtId="0" fontId="53" fillId="0" borderId="10" xfId="1" applyFont="1" applyFill="1" applyBorder="1" applyAlignment="1">
      <alignment vertical="center"/>
    </xf>
    <xf numFmtId="0" fontId="33" fillId="0" borderId="0" xfId="1" applyFont="1" applyFill="1" applyAlignment="1">
      <alignment vertical="center"/>
    </xf>
    <xf numFmtId="0" fontId="0" fillId="0" borderId="126" xfId="0" applyBorder="1">
      <alignment vertical="center"/>
    </xf>
    <xf numFmtId="0" fontId="0" fillId="0" borderId="118" xfId="0" applyBorder="1">
      <alignment vertical="center"/>
    </xf>
    <xf numFmtId="0" fontId="95" fillId="0" borderId="127" xfId="0" applyFont="1" applyBorder="1">
      <alignment vertical="center"/>
    </xf>
    <xf numFmtId="0" fontId="95" fillId="0" borderId="14" xfId="0" applyFont="1" applyBorder="1">
      <alignment vertical="center"/>
    </xf>
    <xf numFmtId="0" fontId="95" fillId="0" borderId="7" xfId="0" applyFont="1" applyBorder="1">
      <alignment vertical="center"/>
    </xf>
    <xf numFmtId="0" fontId="0" fillId="0" borderId="13" xfId="0" applyBorder="1" applyAlignment="1">
      <alignment vertical="center"/>
    </xf>
    <xf numFmtId="0" fontId="0" fillId="0" borderId="123" xfId="0" applyBorder="1">
      <alignment vertical="center"/>
    </xf>
    <xf numFmtId="0" fontId="95" fillId="0" borderId="120" xfId="0" applyFont="1" applyBorder="1">
      <alignment vertical="center"/>
    </xf>
    <xf numFmtId="0" fontId="95" fillId="0" borderId="119" xfId="0" applyFont="1" applyBorder="1">
      <alignment vertical="center"/>
    </xf>
    <xf numFmtId="0" fontId="67" fillId="0" borderId="121" xfId="0" applyFont="1" applyBorder="1">
      <alignment vertical="center"/>
    </xf>
    <xf numFmtId="0" fontId="95" fillId="0" borderId="5" xfId="0" applyFont="1" applyBorder="1">
      <alignment vertical="center"/>
    </xf>
    <xf numFmtId="0" fontId="95" fillId="0" borderId="8" xfId="0" applyFont="1" applyBorder="1">
      <alignment vertical="center"/>
    </xf>
    <xf numFmtId="0" fontId="0" fillId="0" borderId="120" xfId="0" applyBorder="1">
      <alignment vertical="center"/>
    </xf>
    <xf numFmtId="0" fontId="0" fillId="0" borderId="128" xfId="0" applyBorder="1">
      <alignment vertical="center"/>
    </xf>
    <xf numFmtId="0" fontId="95" fillId="0" borderId="13" xfId="0" applyFont="1" applyBorder="1">
      <alignment vertical="center"/>
    </xf>
    <xf numFmtId="0" fontId="95" fillId="0" borderId="0" xfId="0" applyFont="1" applyBorder="1">
      <alignment vertical="center"/>
    </xf>
    <xf numFmtId="0" fontId="0" fillId="0" borderId="124" xfId="0" applyBorder="1">
      <alignment vertical="center"/>
    </xf>
    <xf numFmtId="0" fontId="95" fillId="0" borderId="130" xfId="0" applyFont="1" applyBorder="1">
      <alignment vertical="center"/>
    </xf>
    <xf numFmtId="0" fontId="2" fillId="0" borderId="118" xfId="1" applyBorder="1">
      <alignment vertical="center"/>
    </xf>
    <xf numFmtId="0" fontId="2" fillId="0" borderId="119" xfId="1" applyBorder="1">
      <alignment vertical="center"/>
    </xf>
    <xf numFmtId="0" fontId="95" fillId="0" borderId="9" xfId="0" applyFont="1" applyBorder="1">
      <alignment vertical="center"/>
    </xf>
    <xf numFmtId="0" fontId="68" fillId="0" borderId="0" xfId="0" applyFont="1" applyBorder="1">
      <alignment vertical="center"/>
    </xf>
    <xf numFmtId="0" fontId="2" fillId="0" borderId="122" xfId="1" applyFont="1" applyBorder="1" applyAlignment="1">
      <alignment horizontal="right" vertical="center"/>
    </xf>
    <xf numFmtId="0" fontId="2" fillId="0" borderId="122" xfId="1" applyFont="1" applyBorder="1" applyAlignment="1">
      <alignment vertical="center"/>
    </xf>
    <xf numFmtId="0" fontId="95" fillId="0" borderId="124" xfId="0" applyFont="1" applyBorder="1">
      <alignment vertical="center"/>
    </xf>
    <xf numFmtId="0" fontId="2" fillId="0" borderId="128" xfId="1" applyBorder="1">
      <alignment vertical="center"/>
    </xf>
    <xf numFmtId="0" fontId="96" fillId="0" borderId="14" xfId="1" applyFont="1" applyBorder="1">
      <alignment vertical="center"/>
    </xf>
    <xf numFmtId="0" fontId="95" fillId="0" borderId="128" xfId="0" applyFont="1" applyBorder="1">
      <alignment vertical="center"/>
    </xf>
    <xf numFmtId="0" fontId="96" fillId="0" borderId="123" xfId="1" applyFont="1" applyBorder="1">
      <alignment vertical="center"/>
    </xf>
    <xf numFmtId="0" fontId="96" fillId="0" borderId="129" xfId="1" applyFont="1" applyBorder="1">
      <alignment vertical="center"/>
    </xf>
    <xf numFmtId="0" fontId="0" fillId="0" borderId="125" xfId="0" applyBorder="1">
      <alignment vertical="center"/>
    </xf>
    <xf numFmtId="0" fontId="60" fillId="0" borderId="131" xfId="1" applyFont="1" applyBorder="1">
      <alignment vertical="center"/>
    </xf>
    <xf numFmtId="56" fontId="96" fillId="0" borderId="5" xfId="1" quotePrefix="1" applyNumberFormat="1" applyFont="1" applyBorder="1" applyAlignment="1">
      <alignment vertical="center"/>
    </xf>
    <xf numFmtId="0" fontId="96" fillId="0" borderId="14" xfId="1" applyFont="1" applyBorder="1" applyAlignment="1">
      <alignment vertical="center"/>
    </xf>
    <xf numFmtId="0" fontId="2" fillId="0" borderId="119" xfId="1" applyFill="1" applyBorder="1" applyAlignment="1">
      <alignment horizontal="center" vertical="center"/>
    </xf>
    <xf numFmtId="0" fontId="2" fillId="0" borderId="120" xfId="1" applyFill="1" applyBorder="1" applyAlignment="1">
      <alignment horizontal="center" vertical="center"/>
    </xf>
    <xf numFmtId="0" fontId="95" fillId="0" borderId="123" xfId="0" applyFont="1" applyBorder="1">
      <alignment vertical="center"/>
    </xf>
    <xf numFmtId="0" fontId="79" fillId="0" borderId="0" xfId="0" applyFont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46" fillId="0" borderId="87" xfId="0" applyFont="1" applyFill="1" applyBorder="1" applyAlignment="1">
      <alignment horizontal="center" vertical="center" wrapText="1"/>
    </xf>
    <xf numFmtId="0" fontId="46" fillId="0" borderId="88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/>
    </xf>
    <xf numFmtId="58" fontId="40" fillId="0" borderId="25" xfId="0" applyNumberFormat="1" applyFont="1" applyFill="1" applyBorder="1" applyAlignment="1">
      <alignment horizontal="right" vertical="center" shrinkToFit="1"/>
    </xf>
    <xf numFmtId="0" fontId="40" fillId="0" borderId="75" xfId="0" applyFont="1" applyFill="1" applyBorder="1" applyAlignment="1">
      <alignment horizontal="center" vertical="center" wrapText="1"/>
    </xf>
    <xf numFmtId="0" fontId="40" fillId="0" borderId="77" xfId="0" applyFont="1" applyFill="1" applyBorder="1" applyAlignment="1">
      <alignment horizontal="center" vertical="center"/>
    </xf>
    <xf numFmtId="0" fontId="40" fillId="0" borderId="78" xfId="0" applyFont="1" applyFill="1" applyBorder="1" applyAlignment="1">
      <alignment horizontal="center" vertical="center"/>
    </xf>
    <xf numFmtId="0" fontId="43" fillId="0" borderId="75" xfId="0" applyFont="1" applyFill="1" applyBorder="1" applyAlignment="1">
      <alignment horizontal="center" vertical="center" shrinkToFit="1"/>
    </xf>
    <xf numFmtId="0" fontId="43" fillId="0" borderId="78" xfId="0" applyFont="1" applyFill="1" applyBorder="1" applyAlignment="1">
      <alignment horizontal="center" vertical="center" shrinkToFit="1"/>
    </xf>
    <xf numFmtId="0" fontId="44" fillId="0" borderId="75" xfId="0" applyFont="1" applyFill="1" applyBorder="1" applyAlignment="1">
      <alignment horizontal="center" vertical="center" wrapText="1"/>
    </xf>
    <xf numFmtId="0" fontId="44" fillId="0" borderId="77" xfId="0" applyFont="1" applyFill="1" applyBorder="1" applyAlignment="1">
      <alignment horizontal="center" vertical="center" wrapText="1"/>
    </xf>
    <xf numFmtId="0" fontId="44" fillId="0" borderId="78" xfId="0" applyFont="1" applyFill="1" applyBorder="1" applyAlignment="1">
      <alignment horizontal="center" vertical="center" wrapText="1"/>
    </xf>
    <xf numFmtId="0" fontId="43" fillId="0" borderId="75" xfId="0" applyFont="1" applyFill="1" applyBorder="1" applyAlignment="1">
      <alignment horizontal="center" vertical="center" wrapText="1"/>
    </xf>
    <xf numFmtId="0" fontId="43" fillId="0" borderId="77" xfId="0" applyFont="1" applyFill="1" applyBorder="1" applyAlignment="1">
      <alignment horizontal="center" vertical="center" wrapText="1"/>
    </xf>
    <xf numFmtId="0" fontId="43" fillId="0" borderId="78" xfId="0" applyFont="1" applyFill="1" applyBorder="1" applyAlignment="1">
      <alignment horizontal="center" vertical="center" wrapText="1"/>
    </xf>
    <xf numFmtId="0" fontId="40" fillId="0" borderId="91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 wrapText="1"/>
    </xf>
    <xf numFmtId="0" fontId="43" fillId="0" borderId="75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/>
    </xf>
    <xf numFmtId="0" fontId="43" fillId="3" borderId="50" xfId="0" applyFont="1" applyFill="1" applyBorder="1" applyAlignment="1">
      <alignment horizontal="center" vertical="center"/>
    </xf>
    <xf numFmtId="0" fontId="43" fillId="3" borderId="24" xfId="0" applyFont="1" applyFill="1" applyBorder="1" applyAlignment="1">
      <alignment horizontal="center" vertical="center"/>
    </xf>
    <xf numFmtId="0" fontId="43" fillId="3" borderId="51" xfId="0" applyFont="1" applyFill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24" fillId="0" borderId="9" xfId="0" applyFont="1" applyBorder="1" applyAlignment="1">
      <alignment horizontal="distributed" vertical="distributed" justifyLastLine="1"/>
    </xf>
    <xf numFmtId="0" fontId="10" fillId="0" borderId="9" xfId="0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distributed" vertical="center" justifyLastLine="1"/>
    </xf>
    <xf numFmtId="0" fontId="14" fillId="0" borderId="6" xfId="1" applyFont="1" applyFill="1" applyBorder="1" applyAlignment="1">
      <alignment horizontal="distributed" vertical="center" justifyLastLine="1"/>
    </xf>
    <xf numFmtId="0" fontId="14" fillId="0" borderId="7" xfId="1" applyFont="1" applyFill="1" applyBorder="1" applyAlignment="1">
      <alignment horizontal="distributed" vertical="center" justifyLastLine="1"/>
    </xf>
    <xf numFmtId="0" fontId="52" fillId="0" borderId="5" xfId="1" applyFont="1" applyFill="1" applyBorder="1" applyAlignment="1">
      <alignment horizontal="center" vertical="center"/>
    </xf>
    <xf numFmtId="0" fontId="52" fillId="0" borderId="7" xfId="1" applyFont="1" applyFill="1" applyBorder="1" applyAlignment="1">
      <alignment horizontal="center" vertical="center"/>
    </xf>
    <xf numFmtId="0" fontId="52" fillId="0" borderId="8" xfId="1" applyFont="1" applyFill="1" applyBorder="1" applyAlignment="1">
      <alignment horizontal="center" vertical="center"/>
    </xf>
    <xf numFmtId="0" fontId="52" fillId="0" borderId="10" xfId="1" applyFont="1" applyFill="1" applyBorder="1" applyAlignment="1">
      <alignment horizontal="center" vertical="center"/>
    </xf>
    <xf numFmtId="0" fontId="52" fillId="0" borderId="11" xfId="1" applyFont="1" applyFill="1" applyBorder="1" applyAlignment="1">
      <alignment horizontal="center" vertical="center"/>
    </xf>
    <xf numFmtId="0" fontId="52" fillId="0" borderId="12" xfId="1" applyFont="1" applyFill="1" applyBorder="1" applyAlignment="1">
      <alignment horizontal="center" vertical="center"/>
    </xf>
    <xf numFmtId="0" fontId="52" fillId="0" borderId="15" xfId="1" applyFont="1" applyFill="1" applyBorder="1" applyAlignment="1">
      <alignment horizontal="center" vertical="center"/>
    </xf>
    <xf numFmtId="0" fontId="52" fillId="0" borderId="16" xfId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 shrinkToFit="1"/>
    </xf>
    <xf numFmtId="56" fontId="52" fillId="0" borderId="5" xfId="1" quotePrefix="1" applyNumberFormat="1" applyFont="1" applyFill="1" applyBorder="1" applyAlignment="1">
      <alignment horizontal="center" vertical="center"/>
    </xf>
    <xf numFmtId="0" fontId="52" fillId="0" borderId="6" xfId="1" applyFont="1" applyFill="1" applyBorder="1" applyAlignment="1">
      <alignment horizontal="center" vertical="center"/>
    </xf>
    <xf numFmtId="0" fontId="52" fillId="0" borderId="9" xfId="1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 wrapText="1"/>
    </xf>
    <xf numFmtId="20" fontId="2" fillId="0" borderId="1" xfId="1" applyNumberFormat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4" fillId="0" borderId="8" xfId="1" applyFont="1" applyFill="1" applyBorder="1" applyAlignment="1">
      <alignment horizontal="center" vertical="center" shrinkToFit="1"/>
    </xf>
    <xf numFmtId="0" fontId="14" fillId="0" borderId="10" xfId="1" applyFont="1" applyFill="1" applyBorder="1" applyAlignment="1">
      <alignment horizontal="center" vertical="center" shrinkToFit="1"/>
    </xf>
    <xf numFmtId="14" fontId="20" fillId="0" borderId="8" xfId="1" applyNumberFormat="1" applyFont="1" applyFill="1" applyBorder="1" applyAlignment="1">
      <alignment horizontal="center" vertical="center"/>
    </xf>
    <xf numFmtId="14" fontId="20" fillId="0" borderId="9" xfId="1" applyNumberFormat="1" applyFont="1" applyFill="1" applyBorder="1" applyAlignment="1">
      <alignment horizontal="center" vertical="center"/>
    </xf>
    <xf numFmtId="14" fontId="20" fillId="0" borderId="10" xfId="1" applyNumberFormat="1" applyFont="1" applyFill="1" applyBorder="1" applyAlignment="1">
      <alignment horizontal="center" vertical="center"/>
    </xf>
    <xf numFmtId="0" fontId="52" fillId="0" borderId="133" xfId="0" applyFont="1" applyBorder="1" applyAlignment="1">
      <alignment horizontal="center" vertical="center"/>
    </xf>
    <xf numFmtId="0" fontId="52" fillId="0" borderId="134" xfId="0" applyFont="1" applyBorder="1" applyAlignment="1">
      <alignment horizontal="center" vertical="center"/>
    </xf>
    <xf numFmtId="0" fontId="52" fillId="0" borderId="135" xfId="0" applyFont="1" applyBorder="1" applyAlignment="1">
      <alignment horizontal="center" vertical="center"/>
    </xf>
    <xf numFmtId="0" fontId="52" fillId="0" borderId="136" xfId="0" applyFont="1" applyBorder="1" applyAlignment="1">
      <alignment horizontal="center" vertical="center"/>
    </xf>
    <xf numFmtId="0" fontId="52" fillId="0" borderId="133" xfId="1" applyFont="1" applyFill="1" applyBorder="1" applyAlignment="1">
      <alignment horizontal="center" vertical="center"/>
    </xf>
    <xf numFmtId="0" fontId="52" fillId="0" borderId="134" xfId="1" applyFont="1" applyFill="1" applyBorder="1" applyAlignment="1">
      <alignment horizontal="center" vertical="center"/>
    </xf>
    <xf numFmtId="0" fontId="52" fillId="0" borderId="135" xfId="1" applyFont="1" applyFill="1" applyBorder="1" applyAlignment="1">
      <alignment horizontal="center" vertical="center"/>
    </xf>
    <xf numFmtId="0" fontId="52" fillId="0" borderId="136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52" fillId="0" borderId="5" xfId="1" quotePrefix="1" applyFont="1" applyFill="1" applyBorder="1" applyAlignment="1">
      <alignment horizontal="center" vertical="center"/>
    </xf>
    <xf numFmtId="0" fontId="52" fillId="0" borderId="1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26" fillId="2" borderId="5" xfId="1" applyFont="1" applyFill="1" applyBorder="1" applyAlignment="1">
      <alignment horizontal="center" vertical="center"/>
    </xf>
    <xf numFmtId="0" fontId="26" fillId="2" borderId="6" xfId="1" applyFont="1" applyFill="1" applyBorder="1" applyAlignment="1">
      <alignment horizontal="center" vertical="center"/>
    </xf>
    <xf numFmtId="0" fontId="26" fillId="2" borderId="7" xfId="1" applyFont="1" applyFill="1" applyBorder="1" applyAlignment="1">
      <alignment horizontal="center" vertical="center"/>
    </xf>
    <xf numFmtId="0" fontId="26" fillId="2" borderId="8" xfId="1" applyFont="1" applyFill="1" applyBorder="1" applyAlignment="1">
      <alignment horizontal="center" vertical="center"/>
    </xf>
    <xf numFmtId="0" fontId="26" fillId="2" borderId="9" xfId="1" applyFont="1" applyFill="1" applyBorder="1" applyAlignment="1">
      <alignment horizontal="center" vertical="center"/>
    </xf>
    <xf numFmtId="0" fontId="26" fillId="2" borderId="10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52" fillId="0" borderId="5" xfId="0" quotePrefix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5" xfId="0" quotePrefix="1" applyNumberFormat="1" applyFont="1" applyBorder="1" applyAlignment="1">
      <alignment horizontal="center" vertical="center"/>
    </xf>
    <xf numFmtId="0" fontId="52" fillId="0" borderId="7" xfId="0" applyNumberFormat="1" applyFont="1" applyBorder="1" applyAlignment="1">
      <alignment horizontal="center" vertical="center"/>
    </xf>
    <xf numFmtId="0" fontId="52" fillId="0" borderId="8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 shrinkToFit="1"/>
    </xf>
    <xf numFmtId="56" fontId="52" fillId="0" borderId="5" xfId="0" quotePrefix="1" applyNumberFormat="1" applyFont="1" applyBorder="1" applyAlignment="1">
      <alignment horizontal="center" vertical="center"/>
    </xf>
    <xf numFmtId="56" fontId="52" fillId="0" borderId="133" xfId="0" quotePrefix="1" applyNumberFormat="1" applyFont="1" applyBorder="1" applyAlignment="1">
      <alignment horizontal="center" vertical="center"/>
    </xf>
    <xf numFmtId="0" fontId="25" fillId="2" borderId="5" xfId="1" applyFont="1" applyFill="1" applyBorder="1" applyAlignment="1">
      <alignment horizontal="center" vertical="center"/>
    </xf>
    <xf numFmtId="0" fontId="25" fillId="2" borderId="6" xfId="1" applyFont="1" applyFill="1" applyBorder="1" applyAlignment="1">
      <alignment horizontal="center" vertical="center"/>
    </xf>
    <xf numFmtId="0" fontId="25" fillId="2" borderId="8" xfId="1" applyFont="1" applyFill="1" applyBorder="1" applyAlignment="1">
      <alignment horizontal="center" vertical="center"/>
    </xf>
    <xf numFmtId="0" fontId="25" fillId="2" borderId="9" xfId="1" applyFont="1" applyFill="1" applyBorder="1" applyAlignment="1">
      <alignment horizontal="center" vertical="center"/>
    </xf>
    <xf numFmtId="0" fontId="52" fillId="0" borderId="7" xfId="1" quotePrefix="1" applyFont="1" applyFill="1" applyBorder="1" applyAlignment="1">
      <alignment horizontal="center" vertical="center"/>
    </xf>
    <xf numFmtId="0" fontId="52" fillId="0" borderId="8" xfId="1" quotePrefix="1" applyFont="1" applyFill="1" applyBorder="1" applyAlignment="1">
      <alignment horizontal="center" vertical="center"/>
    </xf>
    <xf numFmtId="0" fontId="52" fillId="0" borderId="10" xfId="1" quotePrefix="1" applyFont="1" applyFill="1" applyBorder="1" applyAlignment="1">
      <alignment horizontal="center" vertical="center"/>
    </xf>
    <xf numFmtId="0" fontId="52" fillId="0" borderId="23" xfId="1" applyFont="1" applyFill="1" applyBorder="1" applyAlignment="1">
      <alignment horizontal="center" vertical="center"/>
    </xf>
    <xf numFmtId="0" fontId="52" fillId="0" borderId="13" xfId="1" applyFont="1" applyFill="1" applyBorder="1" applyAlignment="1">
      <alignment horizontal="center" vertical="center"/>
    </xf>
    <xf numFmtId="0" fontId="52" fillId="0" borderId="14" xfId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horizontal="center" vertical="center"/>
    </xf>
    <xf numFmtId="0" fontId="23" fillId="2" borderId="6" xfId="1" applyFont="1" applyFill="1" applyBorder="1" applyAlignment="1">
      <alignment horizontal="center" vertical="center"/>
    </xf>
    <xf numFmtId="0" fontId="23" fillId="2" borderId="8" xfId="1" applyFont="1" applyFill="1" applyBorder="1" applyAlignment="1">
      <alignment horizontal="center" vertical="center"/>
    </xf>
    <xf numFmtId="0" fontId="23" fillId="2" borderId="9" xfId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 shrinkToFit="1"/>
    </xf>
    <xf numFmtId="0" fontId="11" fillId="0" borderId="19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22" xfId="1" applyFont="1" applyBorder="1" applyAlignment="1">
      <alignment horizontal="center" vertical="center" shrinkToFit="1"/>
    </xf>
    <xf numFmtId="0" fontId="11" fillId="0" borderId="10" xfId="1" applyFont="1" applyBorder="1" applyAlignment="1">
      <alignment horizontal="center" vertical="center" shrinkToFit="1"/>
    </xf>
    <xf numFmtId="0" fontId="19" fillId="2" borderId="5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19" fillId="2" borderId="10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20" fontId="2" fillId="0" borderId="5" xfId="1" applyNumberFormat="1" applyFont="1" applyFill="1" applyBorder="1" applyAlignment="1">
      <alignment horizontal="center" vertical="center" wrapText="1"/>
    </xf>
    <xf numFmtId="20" fontId="2" fillId="0" borderId="7" xfId="1" applyNumberFormat="1" applyFont="1" applyFill="1" applyBorder="1" applyAlignment="1">
      <alignment horizontal="center" vertical="center" wrapText="1"/>
    </xf>
    <xf numFmtId="20" fontId="2" fillId="0" borderId="13" xfId="1" applyNumberFormat="1" applyFont="1" applyFill="1" applyBorder="1" applyAlignment="1">
      <alignment horizontal="center" vertical="center" wrapText="1"/>
    </xf>
    <xf numFmtId="20" fontId="2" fillId="0" borderId="14" xfId="1" applyNumberFormat="1" applyFont="1" applyFill="1" applyBorder="1" applyAlignment="1">
      <alignment horizontal="center" vertical="center" wrapText="1"/>
    </xf>
    <xf numFmtId="20" fontId="2" fillId="0" borderId="8" xfId="1" applyNumberFormat="1" applyFont="1" applyFill="1" applyBorder="1" applyAlignment="1">
      <alignment horizontal="center" vertical="center" wrapText="1"/>
    </xf>
    <xf numFmtId="20" fontId="2" fillId="0" borderId="10" xfId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distributed" vertical="center" wrapText="1" justifyLastLine="1"/>
    </xf>
    <xf numFmtId="0" fontId="18" fillId="0" borderId="6" xfId="0" applyFont="1" applyBorder="1" applyAlignment="1">
      <alignment horizontal="distributed" vertical="center" wrapText="1" justifyLastLine="1"/>
    </xf>
    <xf numFmtId="0" fontId="18" fillId="0" borderId="7" xfId="0" applyFont="1" applyBorder="1" applyAlignment="1">
      <alignment horizontal="distributed" vertical="center" wrapText="1" justifyLastLine="1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49" fontId="52" fillId="0" borderId="11" xfId="1" applyNumberFormat="1" applyFont="1" applyFill="1" applyBorder="1" applyAlignment="1">
      <alignment horizontal="center" vertical="center"/>
    </xf>
    <xf numFmtId="49" fontId="52" fillId="0" borderId="12" xfId="1" applyNumberFormat="1" applyFont="1" applyFill="1" applyBorder="1" applyAlignment="1">
      <alignment horizontal="center" vertical="center"/>
    </xf>
    <xf numFmtId="49" fontId="52" fillId="0" borderId="15" xfId="1" applyNumberFormat="1" applyFont="1" applyFill="1" applyBorder="1" applyAlignment="1">
      <alignment horizontal="center" vertical="center"/>
    </xf>
    <xf numFmtId="49" fontId="52" fillId="0" borderId="16" xfId="1" applyNumberFormat="1" applyFont="1" applyFill="1" applyBorder="1" applyAlignment="1">
      <alignment horizontal="center" vertical="center"/>
    </xf>
    <xf numFmtId="56" fontId="52" fillId="0" borderId="7" xfId="0" applyNumberFormat="1" applyFont="1" applyBorder="1" applyAlignment="1">
      <alignment horizontal="center" vertical="center"/>
    </xf>
    <xf numFmtId="56" fontId="52" fillId="0" borderId="8" xfId="0" applyNumberFormat="1" applyFont="1" applyBorder="1" applyAlignment="1">
      <alignment horizontal="center" vertical="center"/>
    </xf>
    <xf numFmtId="56" fontId="52" fillId="0" borderId="10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shrinkToFit="1"/>
    </xf>
    <xf numFmtId="0" fontId="12" fillId="2" borderId="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15" fillId="0" borderId="7" xfId="0" applyFont="1" applyBorder="1" applyAlignment="1">
      <alignment horizontal="distributed" vertical="center" justifyLastLine="1"/>
    </xf>
    <xf numFmtId="0" fontId="3" fillId="2" borderId="0" xfId="1" applyFont="1" applyFill="1" applyAlignment="1">
      <alignment horizontal="center" vertical="center" shrinkToFit="1"/>
    </xf>
    <xf numFmtId="0" fontId="2" fillId="0" borderId="5" xfId="1" applyFill="1" applyBorder="1" applyAlignment="1">
      <alignment horizontal="center" vertical="center" shrinkToFit="1"/>
    </xf>
    <xf numFmtId="0" fontId="2" fillId="0" borderId="7" xfId="1" applyFill="1" applyBorder="1" applyAlignment="1">
      <alignment horizontal="center" vertical="center" shrinkToFit="1"/>
    </xf>
    <xf numFmtId="0" fontId="2" fillId="0" borderId="8" xfId="1" applyFill="1" applyBorder="1" applyAlignment="1">
      <alignment horizontal="center" vertical="center" shrinkToFit="1"/>
    </xf>
    <xf numFmtId="0" fontId="2" fillId="0" borderId="10" xfId="1" applyFill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10" xfId="1" applyBorder="1" applyAlignment="1">
      <alignment horizontal="center" vertical="center" shrinkToFit="1"/>
    </xf>
    <xf numFmtId="0" fontId="29" fillId="0" borderId="2" xfId="1" applyFont="1" applyBorder="1" applyAlignment="1">
      <alignment horizontal="center" vertical="center" shrinkToFit="1"/>
    </xf>
    <xf numFmtId="0" fontId="29" fillId="0" borderId="3" xfId="1" applyFont="1" applyBorder="1" applyAlignment="1">
      <alignment horizontal="center" vertical="center" shrinkToFit="1"/>
    </xf>
    <xf numFmtId="0" fontId="29" fillId="0" borderId="4" xfId="1" applyFont="1" applyBorder="1" applyAlignment="1">
      <alignment horizontal="center" vertical="center" shrinkToFit="1"/>
    </xf>
    <xf numFmtId="0" fontId="2" fillId="0" borderId="5" xfId="1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vertical="center"/>
    </xf>
    <xf numFmtId="49" fontId="52" fillId="0" borderId="5" xfId="1" quotePrefix="1" applyNumberFormat="1" applyFont="1" applyFill="1" applyBorder="1" applyAlignment="1">
      <alignment horizontal="center" vertical="center"/>
    </xf>
    <xf numFmtId="49" fontId="52" fillId="0" borderId="7" xfId="1" applyNumberFormat="1" applyFont="1" applyFill="1" applyBorder="1" applyAlignment="1">
      <alignment horizontal="center" vertical="center"/>
    </xf>
    <xf numFmtId="49" fontId="52" fillId="0" borderId="8" xfId="1" applyNumberFormat="1" applyFont="1" applyFill="1" applyBorder="1" applyAlignment="1">
      <alignment horizontal="center" vertical="center"/>
    </xf>
    <xf numFmtId="49" fontId="52" fillId="0" borderId="10" xfId="1" applyNumberFormat="1" applyFont="1" applyFill="1" applyBorder="1" applyAlignment="1">
      <alignment horizontal="center" vertical="center"/>
    </xf>
    <xf numFmtId="49" fontId="52" fillId="0" borderId="133" xfId="1" quotePrefix="1" applyNumberFormat="1" applyFont="1" applyFill="1" applyBorder="1" applyAlignment="1">
      <alignment horizontal="center" vertical="center"/>
    </xf>
    <xf numFmtId="49" fontId="52" fillId="0" borderId="134" xfId="1" applyNumberFormat="1" applyFont="1" applyFill="1" applyBorder="1" applyAlignment="1">
      <alignment horizontal="center" vertical="center"/>
    </xf>
    <xf numFmtId="49" fontId="52" fillId="0" borderId="135" xfId="1" applyNumberFormat="1" applyFont="1" applyFill="1" applyBorder="1" applyAlignment="1">
      <alignment horizontal="center" vertical="center"/>
    </xf>
    <xf numFmtId="49" fontId="52" fillId="0" borderId="136" xfId="1" applyNumberFormat="1" applyFont="1" applyFill="1" applyBorder="1" applyAlignment="1">
      <alignment horizontal="center" vertical="center"/>
    </xf>
    <xf numFmtId="49" fontId="52" fillId="0" borderId="5" xfId="1" applyNumberFormat="1" applyFont="1" applyFill="1" applyBorder="1" applyAlignment="1">
      <alignment horizontal="center" vertical="center"/>
    </xf>
    <xf numFmtId="49" fontId="52" fillId="0" borderId="133" xfId="1" applyNumberFormat="1" applyFont="1" applyFill="1" applyBorder="1" applyAlignment="1">
      <alignment horizontal="center" vertical="center"/>
    </xf>
    <xf numFmtId="0" fontId="2" fillId="0" borderId="9" xfId="1" applyFill="1" applyBorder="1" applyAlignment="1">
      <alignment horizontal="center" vertical="center" shrinkToFit="1"/>
    </xf>
    <xf numFmtId="0" fontId="51" fillId="0" borderId="5" xfId="0" applyFont="1" applyBorder="1" applyAlignment="1">
      <alignment horizontal="center" vertical="center" shrinkToFit="1"/>
    </xf>
    <xf numFmtId="0" fontId="51" fillId="0" borderId="6" xfId="0" applyFont="1" applyBorder="1" applyAlignment="1">
      <alignment horizontal="center" vertical="center" shrinkToFit="1"/>
    </xf>
    <xf numFmtId="0" fontId="51" fillId="0" borderId="7" xfId="0" applyFont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7" xfId="1" applyFill="1" applyBorder="1" applyAlignment="1">
      <alignment horizontal="center" vertical="center"/>
    </xf>
    <xf numFmtId="0" fontId="2" fillId="0" borderId="18" xfId="1" applyFill="1" applyBorder="1" applyAlignment="1">
      <alignment horizontal="center" vertical="center"/>
    </xf>
    <xf numFmtId="49" fontId="52" fillId="0" borderId="137" xfId="1" applyNumberFormat="1" applyFont="1" applyFill="1" applyBorder="1" applyAlignment="1">
      <alignment horizontal="center" vertical="center"/>
    </xf>
    <xf numFmtId="49" fontId="52" fillId="0" borderId="138" xfId="1" applyNumberFormat="1" applyFont="1" applyFill="1" applyBorder="1" applyAlignment="1">
      <alignment horizontal="center" vertical="center"/>
    </xf>
    <xf numFmtId="49" fontId="54" fillId="0" borderId="133" xfId="0" applyNumberFormat="1" applyFont="1" applyBorder="1" applyAlignment="1">
      <alignment horizontal="center" vertical="center"/>
    </xf>
    <xf numFmtId="49" fontId="54" fillId="0" borderId="134" xfId="0" applyNumberFormat="1" applyFont="1" applyBorder="1" applyAlignment="1">
      <alignment horizontal="center" vertical="center"/>
    </xf>
    <xf numFmtId="49" fontId="54" fillId="0" borderId="135" xfId="0" applyNumberFormat="1" applyFont="1" applyBorder="1" applyAlignment="1">
      <alignment horizontal="center" vertical="center"/>
    </xf>
    <xf numFmtId="49" fontId="54" fillId="0" borderId="136" xfId="0" applyNumberFormat="1" applyFont="1" applyBorder="1" applyAlignment="1">
      <alignment horizontal="center" vertical="center"/>
    </xf>
    <xf numFmtId="49" fontId="54" fillId="0" borderId="5" xfId="0" applyNumberFormat="1" applyFont="1" applyBorder="1" applyAlignment="1">
      <alignment horizontal="center" vertical="center"/>
    </xf>
    <xf numFmtId="49" fontId="54" fillId="0" borderId="7" xfId="0" applyNumberFormat="1" applyFont="1" applyBorder="1" applyAlignment="1">
      <alignment horizontal="center" vertical="center"/>
    </xf>
    <xf numFmtId="49" fontId="54" fillId="0" borderId="8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9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94" xfId="0" applyFont="1" applyBorder="1" applyAlignment="1">
      <alignment horizontal="center" vertical="center" wrapText="1"/>
    </xf>
    <xf numFmtId="0" fontId="50" fillId="0" borderId="95" xfId="0" applyFont="1" applyBorder="1" applyAlignment="1">
      <alignment horizontal="center" vertical="center" wrapText="1"/>
    </xf>
    <xf numFmtId="20" fontId="43" fillId="0" borderId="20" xfId="0" applyNumberFormat="1" applyFont="1" applyBorder="1" applyAlignment="1">
      <alignment horizontal="center" vertical="center" wrapText="1"/>
    </xf>
    <xf numFmtId="20" fontId="43" fillId="0" borderId="7" xfId="0" applyNumberFormat="1" applyFont="1" applyBorder="1" applyAlignment="1">
      <alignment horizontal="center" vertical="center" wrapText="1"/>
    </xf>
    <xf numFmtId="20" fontId="43" fillId="0" borderId="52" xfId="0" applyNumberFormat="1" applyFont="1" applyBorder="1" applyAlignment="1">
      <alignment horizontal="center" vertical="center" wrapText="1"/>
    </xf>
    <xf numFmtId="20" fontId="43" fillId="0" borderId="14" xfId="0" applyNumberFormat="1" applyFont="1" applyBorder="1" applyAlignment="1">
      <alignment horizontal="center" vertical="center" wrapText="1"/>
    </xf>
    <xf numFmtId="20" fontId="43" fillId="0" borderId="96" xfId="0" applyNumberFormat="1" applyFont="1" applyBorder="1" applyAlignment="1">
      <alignment horizontal="center" vertical="center" wrapText="1"/>
    </xf>
    <xf numFmtId="20" fontId="43" fillId="0" borderId="97" xfId="0" applyNumberFormat="1" applyFont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shrinkToFit="1"/>
    </xf>
    <xf numFmtId="0" fontId="52" fillId="0" borderId="13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49" fontId="52" fillId="0" borderId="6" xfId="1" applyNumberFormat="1" applyFont="1" applyFill="1" applyBorder="1" applyAlignment="1">
      <alignment horizontal="center" vertical="center"/>
    </xf>
    <xf numFmtId="49" fontId="52" fillId="0" borderId="9" xfId="1" applyNumberFormat="1" applyFont="1" applyFill="1" applyBorder="1" applyAlignment="1">
      <alignment horizontal="center" vertical="center"/>
    </xf>
    <xf numFmtId="49" fontId="54" fillId="0" borderId="5" xfId="0" quotePrefix="1" applyNumberFormat="1" applyFont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 shrinkToFit="1"/>
    </xf>
    <xf numFmtId="0" fontId="51" fillId="0" borderId="6" xfId="0" applyFont="1" applyFill="1" applyBorder="1" applyAlignment="1">
      <alignment horizontal="center" vertical="center" shrinkToFit="1"/>
    </xf>
    <xf numFmtId="0" fontId="51" fillId="0" borderId="7" xfId="0" applyFont="1" applyFill="1" applyBorder="1" applyAlignment="1">
      <alignment horizontal="center" vertical="center" shrinkToFit="1"/>
    </xf>
    <xf numFmtId="0" fontId="64" fillId="0" borderId="8" xfId="0" applyFont="1" applyFill="1" applyBorder="1" applyAlignment="1">
      <alignment horizontal="center" vertical="center" shrinkToFit="1"/>
    </xf>
    <xf numFmtId="0" fontId="65" fillId="0" borderId="9" xfId="0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 shrinkToFit="1"/>
    </xf>
    <xf numFmtId="0" fontId="64" fillId="0" borderId="8" xfId="0" applyFont="1" applyBorder="1" applyAlignment="1">
      <alignment horizontal="center" vertical="center" shrinkToFit="1"/>
    </xf>
    <xf numFmtId="0" fontId="65" fillId="0" borderId="9" xfId="0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center" vertical="center" shrinkToFit="1"/>
    </xf>
    <xf numFmtId="0" fontId="64" fillId="0" borderId="5" xfId="0" applyFont="1" applyBorder="1" applyAlignment="1">
      <alignment horizontal="center" vertical="center" shrinkToFit="1"/>
    </xf>
    <xf numFmtId="0" fontId="65" fillId="0" borderId="6" xfId="0" applyFont="1" applyBorder="1" applyAlignment="1">
      <alignment horizontal="center" vertical="center" shrinkToFit="1"/>
    </xf>
    <xf numFmtId="0" fontId="65" fillId="0" borderId="7" xfId="0" applyFont="1" applyBorder="1" applyAlignment="1">
      <alignment horizontal="center" vertical="center" shrinkToFit="1"/>
    </xf>
    <xf numFmtId="0" fontId="64" fillId="0" borderId="5" xfId="0" applyFont="1" applyFill="1" applyBorder="1" applyAlignment="1">
      <alignment horizontal="center" vertical="center" shrinkToFit="1"/>
    </xf>
    <xf numFmtId="0" fontId="65" fillId="0" borderId="6" xfId="0" applyFont="1" applyFill="1" applyBorder="1" applyAlignment="1">
      <alignment horizontal="center" vertical="center" shrinkToFit="1"/>
    </xf>
    <xf numFmtId="0" fontId="65" fillId="0" borderId="7" xfId="0" applyFont="1" applyFill="1" applyBorder="1" applyAlignment="1">
      <alignment horizontal="center" vertical="center" shrinkToFit="1"/>
    </xf>
    <xf numFmtId="0" fontId="64" fillId="0" borderId="6" xfId="0" applyFont="1" applyFill="1" applyBorder="1" applyAlignment="1">
      <alignment horizontal="center" vertical="center" shrinkToFit="1"/>
    </xf>
    <xf numFmtId="0" fontId="64" fillId="0" borderId="7" xfId="0" applyFont="1" applyFill="1" applyBorder="1" applyAlignment="1">
      <alignment horizontal="center" vertical="center" shrinkToFit="1"/>
    </xf>
    <xf numFmtId="0" fontId="64" fillId="0" borderId="9" xfId="0" applyFont="1" applyBorder="1" applyAlignment="1">
      <alignment horizontal="center" vertical="center" shrinkToFit="1"/>
    </xf>
    <xf numFmtId="0" fontId="64" fillId="0" borderId="10" xfId="0" applyFont="1" applyBorder="1" applyAlignment="1">
      <alignment horizontal="center" vertical="center" shrinkToFit="1"/>
    </xf>
    <xf numFmtId="0" fontId="64" fillId="0" borderId="6" xfId="0" applyFont="1" applyBorder="1" applyAlignment="1">
      <alignment horizontal="center" vertical="center" shrinkToFit="1"/>
    </xf>
    <xf numFmtId="0" fontId="64" fillId="0" borderId="7" xfId="0" applyFont="1" applyBorder="1" applyAlignment="1">
      <alignment horizontal="center" vertical="center" shrinkToFit="1"/>
    </xf>
    <xf numFmtId="0" fontId="53" fillId="0" borderId="5" xfId="1" applyFont="1" applyFill="1" applyBorder="1" applyAlignment="1">
      <alignment horizontal="center" vertical="center"/>
    </xf>
    <xf numFmtId="0" fontId="53" fillId="0" borderId="7" xfId="1" applyFont="1" applyFill="1" applyBorder="1" applyAlignment="1">
      <alignment horizontal="center" vertical="center"/>
    </xf>
    <xf numFmtId="0" fontId="53" fillId="0" borderId="8" xfId="1" applyFont="1" applyFill="1" applyBorder="1" applyAlignment="1">
      <alignment horizontal="center" vertical="center"/>
    </xf>
    <xf numFmtId="0" fontId="53" fillId="0" borderId="10" xfId="1" applyFont="1" applyFill="1" applyBorder="1" applyAlignment="1">
      <alignment horizontal="center" vertical="center"/>
    </xf>
    <xf numFmtId="0" fontId="2" fillId="0" borderId="8" xfId="1" applyFill="1" applyBorder="1" applyAlignment="1">
      <alignment horizontal="center" vertical="center"/>
    </xf>
    <xf numFmtId="0" fontId="2" fillId="0" borderId="9" xfId="1" applyFill="1" applyBorder="1" applyAlignment="1">
      <alignment horizontal="center" vertical="center"/>
    </xf>
    <xf numFmtId="0" fontId="2" fillId="0" borderId="10" xfId="1" applyFill="1" applyBorder="1" applyAlignment="1">
      <alignment horizontal="center" vertical="center"/>
    </xf>
    <xf numFmtId="56" fontId="50" fillId="0" borderId="5" xfId="0" quotePrefix="1" applyNumberFormat="1" applyFont="1" applyBorder="1" applyAlignment="1">
      <alignment horizontal="center" vertical="center" wrapText="1"/>
    </xf>
    <xf numFmtId="20" fontId="50" fillId="0" borderId="19" xfId="0" applyNumberFormat="1" applyFont="1" applyBorder="1" applyAlignment="1">
      <alignment horizontal="center" vertical="center" wrapText="1"/>
    </xf>
    <xf numFmtId="20" fontId="50" fillId="0" borderId="13" xfId="0" applyNumberFormat="1" applyFont="1" applyBorder="1" applyAlignment="1">
      <alignment horizontal="center" vertical="center" wrapText="1"/>
    </xf>
    <xf numFmtId="20" fontId="50" fillId="0" borderId="93" xfId="0" applyNumberFormat="1" applyFont="1" applyBorder="1" applyAlignment="1">
      <alignment horizontal="center" vertical="center" wrapText="1"/>
    </xf>
    <xf numFmtId="20" fontId="50" fillId="0" borderId="8" xfId="0" applyNumberFormat="1" applyFont="1" applyBorder="1" applyAlignment="1">
      <alignment horizontal="center" vertical="center" wrapText="1"/>
    </xf>
    <xf numFmtId="20" fontId="50" fillId="0" borderId="21" xfId="0" applyNumberFormat="1" applyFont="1" applyBorder="1" applyAlignment="1">
      <alignment horizontal="center" vertical="center" wrapText="1"/>
    </xf>
    <xf numFmtId="20" fontId="16" fillId="0" borderId="20" xfId="1" applyNumberFormat="1" applyFont="1" applyFill="1" applyBorder="1" applyAlignment="1">
      <alignment horizontal="center" vertical="center" wrapText="1"/>
    </xf>
    <xf numFmtId="20" fontId="16" fillId="0" borderId="7" xfId="1" applyNumberFormat="1" applyFont="1" applyFill="1" applyBorder="1" applyAlignment="1">
      <alignment horizontal="center" vertical="center" wrapText="1"/>
    </xf>
    <xf numFmtId="20" fontId="16" fillId="0" borderId="52" xfId="1" applyNumberFormat="1" applyFont="1" applyFill="1" applyBorder="1" applyAlignment="1">
      <alignment horizontal="center" vertical="center" wrapText="1"/>
    </xf>
    <xf numFmtId="20" fontId="16" fillId="0" borderId="14" xfId="1" applyNumberFormat="1" applyFont="1" applyFill="1" applyBorder="1" applyAlignment="1">
      <alignment horizontal="center" vertical="center" wrapText="1"/>
    </xf>
    <xf numFmtId="20" fontId="16" fillId="0" borderId="22" xfId="1" applyNumberFormat="1" applyFont="1" applyFill="1" applyBorder="1" applyAlignment="1">
      <alignment horizontal="center" vertical="center" wrapText="1"/>
    </xf>
    <xf numFmtId="20" fontId="16" fillId="0" borderId="10" xfId="1" applyNumberFormat="1" applyFont="1" applyFill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2" fillId="0" borderId="9" xfId="1" applyBorder="1" applyAlignment="1">
      <alignment horizontal="left" vertical="center"/>
    </xf>
    <xf numFmtId="0" fontId="29" fillId="0" borderId="2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85" fillId="0" borderId="5" xfId="1" applyFont="1" applyFill="1" applyBorder="1" applyAlignment="1">
      <alignment horizontal="distributed" vertical="center" justifyLastLine="1"/>
    </xf>
    <xf numFmtId="0" fontId="85" fillId="0" borderId="6" xfId="1" applyFont="1" applyFill="1" applyBorder="1" applyAlignment="1">
      <alignment horizontal="distributed" vertical="center" justifyLastLine="1"/>
    </xf>
    <xf numFmtId="0" fontId="85" fillId="0" borderId="7" xfId="1" applyFont="1" applyFill="1" applyBorder="1" applyAlignment="1">
      <alignment horizontal="distributed" vertical="center" justifyLastLine="1"/>
    </xf>
    <xf numFmtId="0" fontId="18" fillId="0" borderId="9" xfId="0" applyFont="1" applyBorder="1" applyAlignment="1">
      <alignment horizontal="center" vertical="center" shrinkToFit="1"/>
    </xf>
    <xf numFmtId="0" fontId="29" fillId="0" borderId="0" xfId="1" applyFont="1" applyBorder="1" applyAlignment="1">
      <alignment horizontal="center" vertical="center"/>
    </xf>
    <xf numFmtId="0" fontId="85" fillId="0" borderId="5" xfId="1" applyFont="1" applyFill="1" applyBorder="1" applyAlignment="1">
      <alignment horizontal="center" vertical="center" shrinkToFit="1"/>
    </xf>
    <xf numFmtId="0" fontId="85" fillId="0" borderId="6" xfId="1" applyFont="1" applyFill="1" applyBorder="1" applyAlignment="1">
      <alignment horizontal="center" vertical="center" shrinkToFit="1"/>
    </xf>
    <xf numFmtId="0" fontId="85" fillId="0" borderId="7" xfId="1" applyFont="1" applyFill="1" applyBorder="1" applyAlignment="1">
      <alignment horizontal="center" vertical="center" shrinkToFit="1"/>
    </xf>
    <xf numFmtId="0" fontId="85" fillId="0" borderId="8" xfId="1" applyFont="1" applyFill="1" applyBorder="1" applyAlignment="1">
      <alignment horizontal="center" vertical="center" shrinkToFit="1"/>
    </xf>
    <xf numFmtId="0" fontId="85" fillId="0" borderId="9" xfId="1" applyFont="1" applyFill="1" applyBorder="1" applyAlignment="1">
      <alignment horizontal="center" vertical="center" shrinkToFit="1"/>
    </xf>
    <xf numFmtId="0" fontId="85" fillId="0" borderId="10" xfId="1" applyFont="1" applyFill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 wrapText="1"/>
    </xf>
    <xf numFmtId="0" fontId="28" fillId="0" borderId="14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right" vertical="center"/>
    </xf>
    <xf numFmtId="0" fontId="2" fillId="0" borderId="13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shrinkToFit="1"/>
    </xf>
    <xf numFmtId="0" fontId="11" fillId="0" borderId="9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 shrinkToFit="1"/>
    </xf>
    <xf numFmtId="0" fontId="29" fillId="0" borderId="6" xfId="1" applyFont="1" applyBorder="1" applyAlignment="1">
      <alignment horizontal="center" vertical="center" shrinkToFit="1"/>
    </xf>
    <xf numFmtId="0" fontId="29" fillId="0" borderId="9" xfId="1" applyFont="1" applyBorder="1" applyAlignment="1">
      <alignment horizontal="center" vertical="center" shrinkToFit="1"/>
    </xf>
    <xf numFmtId="0" fontId="29" fillId="0" borderId="0" xfId="1" applyFont="1" applyBorder="1" applyAlignment="1">
      <alignment horizontal="center" vertical="center" shrinkToFit="1"/>
    </xf>
    <xf numFmtId="0" fontId="29" fillId="0" borderId="14" xfId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2" fillId="0" borderId="5" xfId="1" quotePrefix="1" applyNumberFormat="1" applyBorder="1" applyAlignment="1">
      <alignment horizontal="center" vertical="center"/>
    </xf>
    <xf numFmtId="56" fontId="2" fillId="0" borderId="14" xfId="1" quotePrefix="1" applyNumberFormat="1" applyBorder="1" applyAlignment="1">
      <alignment horizontal="center" vertical="center"/>
    </xf>
    <xf numFmtId="0" fontId="14" fillId="0" borderId="5" xfId="1" applyFont="1" applyFill="1" applyBorder="1" applyAlignment="1">
      <alignment horizontal="distributed" vertical="center" justifyLastLine="1" shrinkToFit="1"/>
    </xf>
    <xf numFmtId="0" fontId="14" fillId="0" borderId="6" xfId="1" applyFont="1" applyFill="1" applyBorder="1" applyAlignment="1">
      <alignment horizontal="distributed" vertical="center" justifyLastLine="1" shrinkToFit="1"/>
    </xf>
    <xf numFmtId="0" fontId="14" fillId="0" borderId="7" xfId="1" applyFont="1" applyFill="1" applyBorder="1" applyAlignment="1">
      <alignment horizontal="distributed" vertical="center" justifyLastLine="1" shrinkToFit="1"/>
    </xf>
    <xf numFmtId="0" fontId="2" fillId="0" borderId="0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6" xfId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74" fillId="0" borderId="91" xfId="3" applyFont="1" applyBorder="1" applyAlignment="1">
      <alignment horizontal="center" vertical="center" wrapText="1"/>
    </xf>
    <xf numFmtId="0" fontId="74" fillId="0" borderId="30" xfId="3" applyFont="1" applyBorder="1" applyAlignment="1">
      <alignment horizontal="center" vertical="center" wrapText="1"/>
    </xf>
    <xf numFmtId="0" fontId="74" fillId="0" borderId="32" xfId="3" applyFont="1" applyBorder="1" applyAlignment="1">
      <alignment horizontal="center" vertical="center" wrapText="1"/>
    </xf>
    <xf numFmtId="0" fontId="74" fillId="0" borderId="53" xfId="3" applyFont="1" applyBorder="1" applyAlignment="1">
      <alignment horizontal="center" vertical="center" wrapText="1"/>
    </xf>
    <xf numFmtId="0" fontId="74" fillId="0" borderId="25" xfId="3" applyFont="1" applyBorder="1" applyAlignment="1">
      <alignment horizontal="center" vertical="center" wrapText="1"/>
    </xf>
    <xf numFmtId="0" fontId="74" fillId="0" borderId="62" xfId="3" applyFont="1" applyBorder="1" applyAlignment="1">
      <alignment horizontal="center" vertical="center" wrapText="1"/>
    </xf>
    <xf numFmtId="0" fontId="70" fillId="0" borderId="0" xfId="3" applyFont="1" applyAlignment="1">
      <alignment horizontal="center"/>
    </xf>
    <xf numFmtId="0" fontId="73" fillId="0" borderId="70" xfId="3" applyFont="1" applyBorder="1" applyAlignment="1">
      <alignment horizontal="center" vertical="center" wrapText="1"/>
    </xf>
    <xf numFmtId="0" fontId="73" fillId="0" borderId="85" xfId="3" applyFont="1" applyBorder="1" applyAlignment="1">
      <alignment horizontal="center" vertical="center" wrapText="1"/>
    </xf>
    <xf numFmtId="0" fontId="73" fillId="0" borderId="98" xfId="3" applyFont="1" applyBorder="1" applyAlignment="1">
      <alignment horizontal="center" vertical="center" wrapText="1"/>
    </xf>
    <xf numFmtId="0" fontId="64" fillId="0" borderId="84" xfId="0" applyFont="1" applyBorder="1" applyAlignment="1">
      <alignment horizontal="center" vertical="center"/>
    </xf>
    <xf numFmtId="0" fontId="64" fillId="0" borderId="67" xfId="0" applyFont="1" applyBorder="1" applyAlignment="1">
      <alignment horizontal="center" vertical="center"/>
    </xf>
    <xf numFmtId="0" fontId="64" fillId="0" borderId="90" xfId="0" applyFont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 shrinkToFit="1"/>
    </xf>
    <xf numFmtId="0" fontId="14" fillId="0" borderId="30" xfId="1" applyFont="1" applyFill="1" applyBorder="1" applyAlignment="1">
      <alignment horizontal="center" vertical="center" shrinkToFit="1"/>
    </xf>
    <xf numFmtId="0" fontId="14" fillId="0" borderId="31" xfId="1" applyFont="1" applyFill="1" applyBorder="1" applyAlignment="1">
      <alignment horizontal="center" vertical="center" shrinkToFit="1"/>
    </xf>
    <xf numFmtId="0" fontId="14" fillId="0" borderId="13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14" xfId="1" applyFont="1" applyFill="1" applyBorder="1" applyAlignment="1">
      <alignment horizontal="center" vertical="center" shrinkToFit="1"/>
    </xf>
    <xf numFmtId="0" fontId="14" fillId="0" borderId="32" xfId="1" applyFont="1" applyFill="1" applyBorder="1" applyAlignment="1">
      <alignment horizontal="center" vertical="center" shrinkToFit="1"/>
    </xf>
    <xf numFmtId="0" fontId="14" fillId="0" borderId="36" xfId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5" fillId="0" borderId="44" xfId="0" applyFont="1" applyBorder="1" applyAlignment="1">
      <alignment horizontal="center" vertical="center" textRotation="255" shrinkToFit="1"/>
    </xf>
    <xf numFmtId="0" fontId="35" fillId="0" borderId="55" xfId="0" applyFont="1" applyBorder="1" applyAlignment="1">
      <alignment horizontal="center" vertical="center" textRotation="255" shrinkToFi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3" xfId="1" applyFont="1" applyFill="1" applyBorder="1" applyAlignment="1">
      <alignment horizontal="center" vertical="center" wrapText="1"/>
    </xf>
    <xf numFmtId="0" fontId="16" fillId="0" borderId="63" xfId="1" applyFont="1" applyFill="1" applyBorder="1" applyAlignment="1">
      <alignment vertical="center" wrapText="1"/>
    </xf>
    <xf numFmtId="0" fontId="16" fillId="0" borderId="64" xfId="1" applyFont="1" applyFill="1" applyBorder="1" applyAlignment="1">
      <alignment vertical="center" wrapText="1"/>
    </xf>
    <xf numFmtId="0" fontId="16" fillId="0" borderId="65" xfId="1" applyFont="1" applyFill="1" applyBorder="1" applyAlignment="1">
      <alignment vertical="center" wrapText="1"/>
    </xf>
    <xf numFmtId="0" fontId="35" fillId="0" borderId="18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2" borderId="0" xfId="1" applyFont="1" applyFill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38" fillId="0" borderId="0" xfId="1" applyFont="1" applyFill="1" applyAlignment="1">
      <alignment horizontal="center" vertical="center"/>
    </xf>
    <xf numFmtId="0" fontId="38" fillId="0" borderId="25" xfId="1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center" vertical="center" shrinkToFit="1"/>
    </xf>
    <xf numFmtId="0" fontId="16" fillId="0" borderId="27" xfId="1" applyFont="1" applyFill="1" applyBorder="1" applyAlignment="1">
      <alignment horizontal="center" vertical="center" shrinkToFit="1"/>
    </xf>
    <xf numFmtId="0" fontId="16" fillId="0" borderId="28" xfId="1" applyFont="1" applyFill="1" applyBorder="1" applyAlignment="1">
      <alignment horizontal="center" vertical="center" shrinkToFit="1"/>
    </xf>
    <xf numFmtId="0" fontId="16" fillId="0" borderId="38" xfId="1" applyFont="1" applyFill="1" applyBorder="1" applyAlignment="1">
      <alignment horizontal="center" vertical="center" wrapText="1"/>
    </xf>
    <xf numFmtId="0" fontId="16" fillId="0" borderId="43" xfId="1" applyFont="1" applyFill="1" applyBorder="1" applyAlignment="1">
      <alignment horizontal="center" vertical="center" wrapText="1"/>
    </xf>
    <xf numFmtId="0" fontId="16" fillId="0" borderId="52" xfId="1" applyFont="1" applyFill="1" applyBorder="1" applyAlignment="1">
      <alignment horizontal="center" vertical="center" wrapText="1"/>
    </xf>
    <xf numFmtId="0" fontId="16" fillId="0" borderId="54" xfId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horizontal="center" vertical="center" shrinkToFit="1"/>
    </xf>
    <xf numFmtId="0" fontId="34" fillId="0" borderId="25" xfId="1" applyFont="1" applyFill="1" applyBorder="1" applyAlignment="1">
      <alignment horizontal="center" vertical="center" shrinkToFit="1"/>
    </xf>
    <xf numFmtId="0" fontId="33" fillId="0" borderId="0" xfId="1" applyFont="1" applyFill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 shrinkToFit="1"/>
    </xf>
    <xf numFmtId="0" fontId="79" fillId="0" borderId="25" xfId="0" applyFont="1" applyBorder="1" applyAlignment="1">
      <alignment horizontal="center" vertical="center" shrinkToFit="1"/>
    </xf>
    <xf numFmtId="0" fontId="78" fillId="0" borderId="72" xfId="0" applyFont="1" applyBorder="1" applyAlignment="1">
      <alignment horizontal="center" vertical="center"/>
    </xf>
    <xf numFmtId="0" fontId="78" fillId="0" borderId="85" xfId="0" applyFont="1" applyBorder="1" applyAlignment="1">
      <alignment horizontal="center" vertical="center"/>
    </xf>
    <xf numFmtId="0" fontId="78" fillId="0" borderId="106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/>
    </xf>
    <xf numFmtId="0" fontId="78" fillId="0" borderId="98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 textRotation="255"/>
    </xf>
    <xf numFmtId="0" fontId="48" fillId="0" borderId="25" xfId="0" applyFont="1" applyBorder="1" applyAlignment="1">
      <alignment horizontal="center" vertical="center" textRotation="255"/>
    </xf>
    <xf numFmtId="0" fontId="0" fillId="0" borderId="1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 textRotation="255"/>
    </xf>
    <xf numFmtId="0" fontId="77" fillId="0" borderId="6" xfId="0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/>
    </xf>
    <xf numFmtId="0" fontId="65" fillId="0" borderId="6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78" fillId="0" borderId="86" xfId="0" applyFont="1" applyBorder="1" applyAlignment="1">
      <alignment horizontal="center" vertical="center" textRotation="255"/>
    </xf>
    <xf numFmtId="0" fontId="78" fillId="0" borderId="44" xfId="0" applyFont="1" applyBorder="1" applyAlignment="1">
      <alignment horizontal="center" vertical="center" textRotation="255"/>
    </xf>
    <xf numFmtId="0" fontId="78" fillId="0" borderId="55" xfId="0" applyFont="1" applyBorder="1" applyAlignment="1">
      <alignment horizontal="center" vertical="center" textRotation="255"/>
    </xf>
    <xf numFmtId="0" fontId="48" fillId="0" borderId="86" xfId="0" applyFont="1" applyBorder="1" applyAlignment="1">
      <alignment horizontal="center" vertical="center" textRotation="255"/>
    </xf>
    <xf numFmtId="0" fontId="48" fillId="0" borderId="44" xfId="0" applyFont="1" applyBorder="1" applyAlignment="1">
      <alignment horizontal="center" vertical="center" textRotation="255"/>
    </xf>
    <xf numFmtId="0" fontId="48" fillId="0" borderId="55" xfId="0" applyFont="1" applyBorder="1" applyAlignment="1">
      <alignment horizontal="center" vertical="center" textRotation="255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20" fontId="58" fillId="0" borderId="1" xfId="1" applyNumberFormat="1" applyFont="1" applyFill="1" applyBorder="1" applyAlignment="1">
      <alignment horizontal="center" vertical="center" shrinkToFit="1"/>
    </xf>
    <xf numFmtId="0" fontId="58" fillId="0" borderId="1" xfId="1" applyFont="1" applyFill="1" applyBorder="1" applyAlignment="1">
      <alignment horizontal="center" vertical="center" shrinkToFit="1"/>
    </xf>
    <xf numFmtId="20" fontId="86" fillId="0" borderId="5" xfId="1" applyNumberFormat="1" applyFont="1" applyFill="1" applyBorder="1" applyAlignment="1">
      <alignment horizontal="center" vertical="center" shrinkToFit="1"/>
    </xf>
    <xf numFmtId="20" fontId="86" fillId="0" borderId="6" xfId="1" applyNumberFormat="1" applyFont="1" applyFill="1" applyBorder="1" applyAlignment="1">
      <alignment horizontal="center" vertical="center" shrinkToFit="1"/>
    </xf>
    <xf numFmtId="20" fontId="86" fillId="0" borderId="7" xfId="1" applyNumberFormat="1" applyFont="1" applyFill="1" applyBorder="1" applyAlignment="1">
      <alignment horizontal="center" vertical="center" shrinkToFit="1"/>
    </xf>
    <xf numFmtId="20" fontId="86" fillId="0" borderId="8" xfId="1" applyNumberFormat="1" applyFont="1" applyFill="1" applyBorder="1" applyAlignment="1">
      <alignment horizontal="center" vertical="center" shrinkToFit="1"/>
    </xf>
    <xf numFmtId="20" fontId="86" fillId="0" borderId="9" xfId="1" applyNumberFormat="1" applyFont="1" applyFill="1" applyBorder="1" applyAlignment="1">
      <alignment horizontal="center" vertical="center" shrinkToFit="1"/>
    </xf>
    <xf numFmtId="20" fontId="86" fillId="0" borderId="10" xfId="1" applyNumberFormat="1" applyFont="1" applyFill="1" applyBorder="1" applyAlignment="1">
      <alignment horizontal="center" vertical="center" shrinkToFit="1"/>
    </xf>
    <xf numFmtId="0" fontId="86" fillId="0" borderId="1" xfId="1" applyFont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 shrinkToFit="1"/>
    </xf>
    <xf numFmtId="0" fontId="89" fillId="0" borderId="1" xfId="1" applyFont="1" applyFill="1" applyBorder="1" applyAlignment="1">
      <alignment horizontal="center" vertical="center"/>
    </xf>
    <xf numFmtId="0" fontId="85" fillId="0" borderId="5" xfId="1" applyFont="1" applyFill="1" applyBorder="1" applyAlignment="1">
      <alignment horizontal="center" vertical="center"/>
    </xf>
    <xf numFmtId="0" fontId="85" fillId="0" borderId="6" xfId="1" applyFont="1" applyFill="1" applyBorder="1" applyAlignment="1">
      <alignment horizontal="center" vertical="center"/>
    </xf>
    <xf numFmtId="0" fontId="85" fillId="0" borderId="7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 shrinkToFit="1"/>
    </xf>
    <xf numFmtId="20" fontId="66" fillId="0" borderId="5" xfId="1" applyNumberFormat="1" applyFont="1" applyFill="1" applyBorder="1" applyAlignment="1">
      <alignment horizontal="center" vertical="center" wrapText="1" shrinkToFit="1"/>
    </xf>
    <xf numFmtId="20" fontId="66" fillId="0" borderId="6" xfId="1" applyNumberFormat="1" applyFont="1" applyFill="1" applyBorder="1" applyAlignment="1">
      <alignment horizontal="center" vertical="center" shrinkToFit="1"/>
    </xf>
    <xf numFmtId="20" fontId="66" fillId="0" borderId="7" xfId="1" applyNumberFormat="1" applyFont="1" applyFill="1" applyBorder="1" applyAlignment="1">
      <alignment horizontal="center" vertical="center" shrinkToFit="1"/>
    </xf>
    <xf numFmtId="20" fontId="66" fillId="0" borderId="8" xfId="1" applyNumberFormat="1" applyFont="1" applyFill="1" applyBorder="1" applyAlignment="1">
      <alignment horizontal="center" vertical="center" shrinkToFit="1"/>
    </xf>
    <xf numFmtId="20" fontId="66" fillId="0" borderId="9" xfId="1" applyNumberFormat="1" applyFont="1" applyFill="1" applyBorder="1" applyAlignment="1">
      <alignment horizontal="center" vertical="center" shrinkToFit="1"/>
    </xf>
    <xf numFmtId="20" fontId="66" fillId="0" borderId="10" xfId="1" applyNumberFormat="1" applyFont="1" applyFill="1" applyBorder="1" applyAlignment="1">
      <alignment horizontal="center" vertical="center" shrinkToFit="1"/>
    </xf>
    <xf numFmtId="0" fontId="86" fillId="0" borderId="5" xfId="1" applyFont="1" applyFill="1" applyBorder="1" applyAlignment="1">
      <alignment horizontal="center" vertical="center"/>
    </xf>
    <xf numFmtId="0" fontId="86" fillId="0" borderId="7" xfId="1" applyFont="1" applyFill="1" applyBorder="1" applyAlignment="1">
      <alignment horizontal="center" vertical="center"/>
    </xf>
    <xf numFmtId="0" fontId="86" fillId="0" borderId="8" xfId="1" applyFont="1" applyFill="1" applyBorder="1" applyAlignment="1">
      <alignment horizontal="center" vertical="center"/>
    </xf>
    <xf numFmtId="0" fontId="86" fillId="0" borderId="10" xfId="1" applyFont="1" applyFill="1" applyBorder="1" applyAlignment="1">
      <alignment horizontal="center" vertical="center"/>
    </xf>
    <xf numFmtId="0" fontId="2" fillId="0" borderId="50" xfId="1" applyFill="1" applyBorder="1" applyAlignment="1">
      <alignment horizontal="center" vertical="center" shrinkToFit="1"/>
    </xf>
    <xf numFmtId="0" fontId="2" fillId="0" borderId="51" xfId="1" applyFill="1" applyBorder="1" applyAlignment="1">
      <alignment horizontal="center" vertical="center" shrinkToFit="1"/>
    </xf>
    <xf numFmtId="0" fontId="2" fillId="0" borderId="24" xfId="1" applyFill="1" applyBorder="1" applyAlignment="1">
      <alignment horizontal="center" vertical="center" shrinkToFit="1"/>
    </xf>
    <xf numFmtId="0" fontId="2" fillId="0" borderId="50" xfId="1" applyFill="1" applyBorder="1" applyAlignment="1">
      <alignment horizontal="center" vertical="center"/>
    </xf>
    <xf numFmtId="0" fontId="2" fillId="0" borderId="51" xfId="1" applyFill="1" applyBorder="1" applyAlignment="1">
      <alignment horizontal="center" vertical="center"/>
    </xf>
    <xf numFmtId="20" fontId="58" fillId="0" borderId="5" xfId="1" applyNumberFormat="1" applyFont="1" applyFill="1" applyBorder="1" applyAlignment="1">
      <alignment horizontal="center" vertical="center" shrinkToFit="1"/>
    </xf>
    <xf numFmtId="20" fontId="58" fillId="0" borderId="7" xfId="1" applyNumberFormat="1" applyFont="1" applyFill="1" applyBorder="1" applyAlignment="1">
      <alignment horizontal="center" vertical="center" shrinkToFit="1"/>
    </xf>
    <xf numFmtId="20" fontId="58" fillId="0" borderId="8" xfId="1" applyNumberFormat="1" applyFont="1" applyFill="1" applyBorder="1" applyAlignment="1">
      <alignment horizontal="center" vertical="center" shrinkToFit="1"/>
    </xf>
    <xf numFmtId="20" fontId="58" fillId="0" borderId="10" xfId="1" applyNumberFormat="1" applyFont="1" applyFill="1" applyBorder="1" applyAlignment="1">
      <alignment horizontal="center" vertical="center" shrinkToFit="1"/>
    </xf>
    <xf numFmtId="20" fontId="30" fillId="0" borderId="5" xfId="1" applyNumberFormat="1" applyFont="1" applyFill="1" applyBorder="1" applyAlignment="1">
      <alignment horizontal="center" vertical="center" wrapText="1" shrinkToFit="1"/>
    </xf>
    <xf numFmtId="20" fontId="30" fillId="0" borderId="6" xfId="1" applyNumberFormat="1" applyFont="1" applyFill="1" applyBorder="1" applyAlignment="1">
      <alignment horizontal="center" vertical="center" shrinkToFit="1"/>
    </xf>
    <xf numFmtId="20" fontId="30" fillId="0" borderId="7" xfId="1" applyNumberFormat="1" applyFont="1" applyFill="1" applyBorder="1" applyAlignment="1">
      <alignment horizontal="center" vertical="center" shrinkToFit="1"/>
    </xf>
    <xf numFmtId="20" fontId="30" fillId="0" borderId="8" xfId="1" applyNumberFormat="1" applyFont="1" applyFill="1" applyBorder="1" applyAlignment="1">
      <alignment horizontal="center" vertical="center" shrinkToFit="1"/>
    </xf>
    <xf numFmtId="20" fontId="30" fillId="0" borderId="9" xfId="1" applyNumberFormat="1" applyFont="1" applyFill="1" applyBorder="1" applyAlignment="1">
      <alignment horizontal="center" vertical="center" shrinkToFit="1"/>
    </xf>
    <xf numFmtId="20" fontId="30" fillId="0" borderId="10" xfId="1" applyNumberFormat="1" applyFont="1" applyFill="1" applyBorder="1" applyAlignment="1">
      <alignment horizontal="center" vertical="center" shrinkToFi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157217</xdr:colOff>
      <xdr:row>10</xdr:row>
      <xdr:rowOff>9525</xdr:rowOff>
    </xdr:from>
    <xdr:to>
      <xdr:col>9</xdr:col>
      <xdr:colOff>585843</xdr:colOff>
      <xdr:row>24</xdr:row>
      <xdr:rowOff>104776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7217" y="1485900"/>
          <a:ext cx="6600826" cy="214312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b="1" kern="10" cap="none" spc="0">
              <a:ln w="18000">
                <a:solidFill>
                  <a:sysClr val="windowText" lastClr="000000"/>
                </a:solidFill>
                <a:prstDash val="solid"/>
                <a:miter lim="800000"/>
              </a:ln>
              <a:solidFill>
                <a:srgbClr val="0000CC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HGP明朝E" panose="02020900000000000000" pitchFamily="18" charset="-128"/>
              <a:ea typeface="HGP明朝E" panose="02020900000000000000" pitchFamily="18" charset="-128"/>
            </a:rPr>
            <a:t>第１５回まゆみ杯</a:t>
          </a:r>
          <a:endParaRPr lang="en-US" altLang="ja-JP" sz="3600" b="1" kern="10" cap="none" spc="0">
            <a:ln w="18000">
              <a:solidFill>
                <a:sysClr val="windowText" lastClr="000000"/>
              </a:solidFill>
              <a:prstDash val="solid"/>
              <a:miter lim="800000"/>
            </a:ln>
            <a:solidFill>
              <a:srgbClr val="0000CC"/>
            </a:solidFill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pPr algn="ctr" rtl="0">
            <a:buNone/>
          </a:pPr>
          <a:r>
            <a:rPr lang="ja-JP" altLang="en-US" sz="3600" b="1" kern="10" cap="none" spc="0">
              <a:ln w="18000">
                <a:solidFill>
                  <a:sysClr val="windowText" lastClr="000000"/>
                </a:solidFill>
                <a:prstDash val="solid"/>
                <a:miter lim="800000"/>
              </a:ln>
              <a:solidFill>
                <a:srgbClr val="0000CC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HGP明朝E" panose="02020900000000000000" pitchFamily="18" charset="-128"/>
              <a:ea typeface="HGP明朝E" panose="02020900000000000000" pitchFamily="18" charset="-128"/>
            </a:rPr>
            <a:t>卓球大会</a:t>
          </a:r>
        </a:p>
      </xdr:txBody>
    </xdr:sp>
    <xdr:clientData/>
  </xdr:twoCellAnchor>
  <xdr:oneCellAnchor>
    <xdr:from>
      <xdr:col>0</xdr:col>
      <xdr:colOff>114300</xdr:colOff>
      <xdr:row>47</xdr:row>
      <xdr:rowOff>52398</xdr:rowOff>
    </xdr:from>
    <xdr:ext cx="2809875" cy="2149175"/>
    <xdr:pic>
      <xdr:nvPicPr>
        <xdr:cNvPr id="3" name="図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862773"/>
          <a:ext cx="2809875" cy="2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600075</xdr:colOff>
      <xdr:row>52</xdr:row>
      <xdr:rowOff>83278</xdr:rowOff>
    </xdr:from>
    <xdr:to>
      <xdr:col>9</xdr:col>
      <xdr:colOff>366713</xdr:colOff>
      <xdr:row>62</xdr:row>
      <xdr:rowOff>130903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3739401" y="7617660"/>
          <a:ext cx="2278099" cy="1474591"/>
          <a:chOff x="8020050" y="8420100"/>
          <a:chExt cx="1781175" cy="1047750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20050" y="8420100"/>
            <a:ext cx="1781175" cy="1047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円/楕円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8875014" y="8629322"/>
            <a:ext cx="488551" cy="476832"/>
          </a:xfrm>
          <a:prstGeom prst="ellipse">
            <a:avLst/>
          </a:prstGeom>
          <a:solidFill>
            <a:schemeClr val="bg1"/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WordArt 1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8658225" y="8553450"/>
            <a:ext cx="942975" cy="390525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3491818"/>
              </a:avLst>
            </a:prstTxWarp>
          </a:bodyPr>
          <a:lstStyle/>
          <a:p>
            <a:pPr algn="ctr" rtl="0">
              <a:buNone/>
            </a:pPr>
            <a:r>
              <a:rPr lang="ja-JP" altLang="en-US" sz="900" b="1" kern="10" cap="none" spc="0">
                <a:ln w="18000">
                  <a:noFill/>
                  <a:prstDash val="solid"/>
                  <a:miter lim="800000"/>
                </a:ln>
                <a:solidFill>
                  <a:srgbClr val="0000CC"/>
                </a:solidFill>
                <a:effectLst>
                  <a:outerShdw blurRad="63500" sx="102000" sy="102000" algn="ctr" rotWithShape="0">
                    <a:prstClr val="black">
                      <a:alpha val="40000"/>
                    </a:prstClr>
                  </a:outerShdw>
                </a:effectLst>
                <a:latin typeface="HGP明朝E" panose="02020900000000000000" pitchFamily="18" charset="-128"/>
                <a:ea typeface="HGP明朝E" panose="02020900000000000000" pitchFamily="18" charset="-128"/>
              </a:rPr>
              <a:t>ＭＡＹＵＭＩＨＡＩ</a:t>
            </a:r>
            <a:endParaRPr lang="en-US" altLang="ja-JP" sz="900" b="1" kern="10" cap="none" spc="0">
              <a:ln w="18000">
                <a:noFill/>
                <a:prstDash val="solid"/>
                <a:miter lim="800000"/>
              </a:ln>
              <a:solidFill>
                <a:srgbClr val="0000CC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HGP明朝E" panose="02020900000000000000" pitchFamily="18" charset="-128"/>
              <a:ea typeface="HGP明朝E" panose="02020900000000000000" pitchFamily="18" charset="-128"/>
            </a:endParaRPr>
          </a:p>
        </xdr:txBody>
      </xdr:sp>
    </xdr:grpSp>
    <xdr:clientData/>
  </xdr:twoCellAnchor>
  <xdr:twoCellAnchor>
    <xdr:from>
      <xdr:col>1</xdr:col>
      <xdr:colOff>114300</xdr:colOff>
      <xdr:row>4</xdr:row>
      <xdr:rowOff>28575</xdr:rowOff>
    </xdr:from>
    <xdr:to>
      <xdr:col>9</xdr:col>
      <xdr:colOff>49693</xdr:colOff>
      <xdr:row>8</xdr:row>
      <xdr:rowOff>32373</xdr:rowOff>
    </xdr:to>
    <xdr:sp macro="" textlink="">
      <xdr:nvSpPr>
        <xdr:cNvPr id="8" name="WordAr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100" y="600075"/>
          <a:ext cx="5421793" cy="622923"/>
        </a:xfrm>
        <a:prstGeom prst="rect">
          <a:avLst/>
        </a:prstGeom>
      </xdr:spPr>
      <xdr:txBody>
        <a:bodyPr wrap="none" fromWordArt="1">
          <a:prstTxWarp prst="textArchUp">
            <a:avLst/>
          </a:prstTxWarp>
        </a:bodyPr>
        <a:lstStyle/>
        <a:p>
          <a:pPr algn="ctr" rtl="0">
            <a:buNone/>
          </a:pPr>
          <a:r>
            <a:rPr lang="ja-JP" altLang="en-US" sz="3600" b="0" kern="10" cap="none" spc="0">
              <a:ln w="18000">
                <a:solidFill>
                  <a:sysClr val="windowText" lastClr="000000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サントリー・チャレンジド・アスリート奨励金</a:t>
          </a:r>
          <a:endParaRPr lang="en-US" altLang="ja-JP" sz="3600" b="0" kern="10" cap="none" spc="0">
            <a:ln w="18000">
              <a:solidFill>
                <a:sysClr val="windowText" lastClr="000000"/>
              </a:solidFill>
              <a:prstDash val="solid"/>
              <a:miter lim="800000"/>
            </a:ln>
            <a:solidFill>
              <a:sysClr val="windowText" lastClr="000000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2</xdr:col>
      <xdr:colOff>654442</xdr:colOff>
      <xdr:row>29</xdr:row>
      <xdr:rowOff>117724</xdr:rowOff>
    </xdr:from>
    <xdr:to>
      <xdr:col>6</xdr:col>
      <xdr:colOff>524410</xdr:colOff>
      <xdr:row>45</xdr:row>
      <xdr:rowOff>90540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884772" y="4370084"/>
          <a:ext cx="2406829" cy="2255962"/>
          <a:chOff x="1562941" y="3838575"/>
          <a:chExt cx="3894884" cy="3399831"/>
        </a:xfrm>
      </xdr:grpSpPr>
      <xdr:sp macro="" textlink="">
        <xdr:nvSpPr>
          <xdr:cNvPr id="10" name="フローチャート : せん孔テープ 1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609623" y="3838575"/>
            <a:ext cx="3848202" cy="2733675"/>
          </a:xfrm>
          <a:custGeom>
            <a:avLst/>
            <a:gdLst>
              <a:gd name="connsiteX0" fmla="*/ 0 w 10000"/>
              <a:gd name="connsiteY0" fmla="*/ 1000 h 10000"/>
              <a:gd name="connsiteX1" fmla="*/ 2500 w 10000"/>
              <a:gd name="connsiteY1" fmla="*/ 2000 h 10000"/>
              <a:gd name="connsiteX2" fmla="*/ 5000 w 10000"/>
              <a:gd name="connsiteY2" fmla="*/ 1000 h 10000"/>
              <a:gd name="connsiteX3" fmla="*/ 7500 w 10000"/>
              <a:gd name="connsiteY3" fmla="*/ 0 h 10000"/>
              <a:gd name="connsiteX4" fmla="*/ 10000 w 10000"/>
              <a:gd name="connsiteY4" fmla="*/ 1000 h 10000"/>
              <a:gd name="connsiteX5" fmla="*/ 10000 w 10000"/>
              <a:gd name="connsiteY5" fmla="*/ 9000 h 10000"/>
              <a:gd name="connsiteX6" fmla="*/ 7500 w 10000"/>
              <a:gd name="connsiteY6" fmla="*/ 8000 h 10000"/>
              <a:gd name="connsiteX7" fmla="*/ 5000 w 10000"/>
              <a:gd name="connsiteY7" fmla="*/ 9000 h 10000"/>
              <a:gd name="connsiteX8" fmla="*/ 2500 w 10000"/>
              <a:gd name="connsiteY8" fmla="*/ 10000 h 10000"/>
              <a:gd name="connsiteX9" fmla="*/ 0 w 10000"/>
              <a:gd name="connsiteY9" fmla="*/ 9000 h 10000"/>
              <a:gd name="connsiteX10" fmla="*/ 0 w 10000"/>
              <a:gd name="connsiteY10" fmla="*/ 1000 h 10000"/>
              <a:gd name="connsiteX0" fmla="*/ 0 w 10890"/>
              <a:gd name="connsiteY0" fmla="*/ 1000 h 10000"/>
              <a:gd name="connsiteX1" fmla="*/ 2500 w 10890"/>
              <a:gd name="connsiteY1" fmla="*/ 2000 h 10000"/>
              <a:gd name="connsiteX2" fmla="*/ 5000 w 10890"/>
              <a:gd name="connsiteY2" fmla="*/ 1000 h 10000"/>
              <a:gd name="connsiteX3" fmla="*/ 7500 w 10890"/>
              <a:gd name="connsiteY3" fmla="*/ 0 h 10000"/>
              <a:gd name="connsiteX4" fmla="*/ 10890 w 10890"/>
              <a:gd name="connsiteY4" fmla="*/ 1100 h 10000"/>
              <a:gd name="connsiteX5" fmla="*/ 10000 w 10890"/>
              <a:gd name="connsiteY5" fmla="*/ 9000 h 10000"/>
              <a:gd name="connsiteX6" fmla="*/ 7500 w 10890"/>
              <a:gd name="connsiteY6" fmla="*/ 8000 h 10000"/>
              <a:gd name="connsiteX7" fmla="*/ 5000 w 10890"/>
              <a:gd name="connsiteY7" fmla="*/ 9000 h 10000"/>
              <a:gd name="connsiteX8" fmla="*/ 2500 w 10890"/>
              <a:gd name="connsiteY8" fmla="*/ 10000 h 10000"/>
              <a:gd name="connsiteX9" fmla="*/ 0 w 10890"/>
              <a:gd name="connsiteY9" fmla="*/ 9000 h 10000"/>
              <a:gd name="connsiteX10" fmla="*/ 0 w 10890"/>
              <a:gd name="connsiteY10" fmla="*/ 1000 h 10000"/>
              <a:gd name="connsiteX0" fmla="*/ 0 w 12161"/>
              <a:gd name="connsiteY0" fmla="*/ 1007 h 10007"/>
              <a:gd name="connsiteX1" fmla="*/ 2500 w 12161"/>
              <a:gd name="connsiteY1" fmla="*/ 2007 h 10007"/>
              <a:gd name="connsiteX2" fmla="*/ 5000 w 12161"/>
              <a:gd name="connsiteY2" fmla="*/ 1007 h 10007"/>
              <a:gd name="connsiteX3" fmla="*/ 7500 w 12161"/>
              <a:gd name="connsiteY3" fmla="*/ 7 h 10007"/>
              <a:gd name="connsiteX4" fmla="*/ 12161 w 12161"/>
              <a:gd name="connsiteY4" fmla="*/ 707 h 10007"/>
              <a:gd name="connsiteX5" fmla="*/ 10000 w 12161"/>
              <a:gd name="connsiteY5" fmla="*/ 9007 h 10007"/>
              <a:gd name="connsiteX6" fmla="*/ 7500 w 12161"/>
              <a:gd name="connsiteY6" fmla="*/ 8007 h 10007"/>
              <a:gd name="connsiteX7" fmla="*/ 5000 w 12161"/>
              <a:gd name="connsiteY7" fmla="*/ 9007 h 10007"/>
              <a:gd name="connsiteX8" fmla="*/ 2500 w 12161"/>
              <a:gd name="connsiteY8" fmla="*/ 10007 h 10007"/>
              <a:gd name="connsiteX9" fmla="*/ 0 w 12161"/>
              <a:gd name="connsiteY9" fmla="*/ 9007 h 10007"/>
              <a:gd name="connsiteX10" fmla="*/ 0 w 12161"/>
              <a:gd name="connsiteY10" fmla="*/ 1007 h 10007"/>
              <a:gd name="connsiteX0" fmla="*/ 0 w 11398"/>
              <a:gd name="connsiteY0" fmla="*/ 1007 h 10007"/>
              <a:gd name="connsiteX1" fmla="*/ 2500 w 11398"/>
              <a:gd name="connsiteY1" fmla="*/ 2007 h 10007"/>
              <a:gd name="connsiteX2" fmla="*/ 5000 w 11398"/>
              <a:gd name="connsiteY2" fmla="*/ 1007 h 10007"/>
              <a:gd name="connsiteX3" fmla="*/ 7500 w 11398"/>
              <a:gd name="connsiteY3" fmla="*/ 7 h 10007"/>
              <a:gd name="connsiteX4" fmla="*/ 11398 w 11398"/>
              <a:gd name="connsiteY4" fmla="*/ 707 h 10007"/>
              <a:gd name="connsiteX5" fmla="*/ 10000 w 11398"/>
              <a:gd name="connsiteY5" fmla="*/ 9007 h 10007"/>
              <a:gd name="connsiteX6" fmla="*/ 7500 w 11398"/>
              <a:gd name="connsiteY6" fmla="*/ 8007 h 10007"/>
              <a:gd name="connsiteX7" fmla="*/ 5000 w 11398"/>
              <a:gd name="connsiteY7" fmla="*/ 9007 h 10007"/>
              <a:gd name="connsiteX8" fmla="*/ 2500 w 11398"/>
              <a:gd name="connsiteY8" fmla="*/ 10007 h 10007"/>
              <a:gd name="connsiteX9" fmla="*/ 0 w 11398"/>
              <a:gd name="connsiteY9" fmla="*/ 9007 h 10007"/>
              <a:gd name="connsiteX10" fmla="*/ 0 w 11398"/>
              <a:gd name="connsiteY10" fmla="*/ 1007 h 10007"/>
              <a:gd name="connsiteX0" fmla="*/ 501 w 11899"/>
              <a:gd name="connsiteY0" fmla="*/ 1007 h 10007"/>
              <a:gd name="connsiteX1" fmla="*/ 3001 w 11899"/>
              <a:gd name="connsiteY1" fmla="*/ 2007 h 10007"/>
              <a:gd name="connsiteX2" fmla="*/ 5501 w 11899"/>
              <a:gd name="connsiteY2" fmla="*/ 1007 h 10007"/>
              <a:gd name="connsiteX3" fmla="*/ 8001 w 11899"/>
              <a:gd name="connsiteY3" fmla="*/ 7 h 10007"/>
              <a:gd name="connsiteX4" fmla="*/ 11899 w 11899"/>
              <a:gd name="connsiteY4" fmla="*/ 707 h 10007"/>
              <a:gd name="connsiteX5" fmla="*/ 10501 w 11899"/>
              <a:gd name="connsiteY5" fmla="*/ 9007 h 10007"/>
              <a:gd name="connsiteX6" fmla="*/ 8001 w 11899"/>
              <a:gd name="connsiteY6" fmla="*/ 8007 h 10007"/>
              <a:gd name="connsiteX7" fmla="*/ 5501 w 11899"/>
              <a:gd name="connsiteY7" fmla="*/ 9007 h 10007"/>
              <a:gd name="connsiteX8" fmla="*/ 3001 w 11899"/>
              <a:gd name="connsiteY8" fmla="*/ 10007 h 10007"/>
              <a:gd name="connsiteX9" fmla="*/ 0 w 11899"/>
              <a:gd name="connsiteY9" fmla="*/ 9042 h 10007"/>
              <a:gd name="connsiteX10" fmla="*/ 501 w 11899"/>
              <a:gd name="connsiteY10" fmla="*/ 1007 h 10007"/>
              <a:gd name="connsiteX0" fmla="*/ 501 w 11899"/>
              <a:gd name="connsiteY0" fmla="*/ 1007 h 10007"/>
              <a:gd name="connsiteX1" fmla="*/ 3089 w 11899"/>
              <a:gd name="connsiteY1" fmla="*/ 2112 h 10007"/>
              <a:gd name="connsiteX2" fmla="*/ 5501 w 11899"/>
              <a:gd name="connsiteY2" fmla="*/ 1007 h 10007"/>
              <a:gd name="connsiteX3" fmla="*/ 8001 w 11899"/>
              <a:gd name="connsiteY3" fmla="*/ 7 h 10007"/>
              <a:gd name="connsiteX4" fmla="*/ 11899 w 11899"/>
              <a:gd name="connsiteY4" fmla="*/ 707 h 10007"/>
              <a:gd name="connsiteX5" fmla="*/ 10501 w 11899"/>
              <a:gd name="connsiteY5" fmla="*/ 9007 h 10007"/>
              <a:gd name="connsiteX6" fmla="*/ 8001 w 11899"/>
              <a:gd name="connsiteY6" fmla="*/ 8007 h 10007"/>
              <a:gd name="connsiteX7" fmla="*/ 5501 w 11899"/>
              <a:gd name="connsiteY7" fmla="*/ 9007 h 10007"/>
              <a:gd name="connsiteX8" fmla="*/ 3001 w 11899"/>
              <a:gd name="connsiteY8" fmla="*/ 10007 h 10007"/>
              <a:gd name="connsiteX9" fmla="*/ 0 w 11899"/>
              <a:gd name="connsiteY9" fmla="*/ 9042 h 10007"/>
              <a:gd name="connsiteX10" fmla="*/ 501 w 11899"/>
              <a:gd name="connsiteY10" fmla="*/ 1007 h 100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11899" h="10007">
                <a:moveTo>
                  <a:pt x="501" y="1007"/>
                </a:moveTo>
                <a:cubicBezTo>
                  <a:pt x="501" y="1559"/>
                  <a:pt x="1708" y="2112"/>
                  <a:pt x="3089" y="2112"/>
                </a:cubicBezTo>
                <a:cubicBezTo>
                  <a:pt x="4470" y="2112"/>
                  <a:pt x="4682" y="1358"/>
                  <a:pt x="5501" y="1007"/>
                </a:cubicBezTo>
                <a:cubicBezTo>
                  <a:pt x="6320" y="656"/>
                  <a:pt x="6935" y="57"/>
                  <a:pt x="8001" y="7"/>
                </a:cubicBezTo>
                <a:cubicBezTo>
                  <a:pt x="9067" y="-43"/>
                  <a:pt x="11899" y="155"/>
                  <a:pt x="11899" y="707"/>
                </a:cubicBezTo>
                <a:cubicBezTo>
                  <a:pt x="11899" y="3374"/>
                  <a:pt x="10501" y="6340"/>
                  <a:pt x="10501" y="9007"/>
                </a:cubicBezTo>
                <a:cubicBezTo>
                  <a:pt x="10501" y="8455"/>
                  <a:pt x="9382" y="8007"/>
                  <a:pt x="8001" y="8007"/>
                </a:cubicBezTo>
                <a:cubicBezTo>
                  <a:pt x="6620" y="8007"/>
                  <a:pt x="5501" y="8455"/>
                  <a:pt x="5501" y="9007"/>
                </a:cubicBezTo>
                <a:cubicBezTo>
                  <a:pt x="5501" y="9559"/>
                  <a:pt x="4382" y="10007"/>
                  <a:pt x="3001" y="10007"/>
                </a:cubicBezTo>
                <a:cubicBezTo>
                  <a:pt x="1620" y="10007"/>
                  <a:pt x="0" y="9594"/>
                  <a:pt x="0" y="9042"/>
                </a:cubicBezTo>
                <a:lnTo>
                  <a:pt x="501" y="1007"/>
                </a:lnTo>
                <a:close/>
              </a:path>
            </a:pathLst>
          </a:cu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円/楕円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2809875" y="4533899"/>
            <a:ext cx="1352550" cy="1320389"/>
          </a:xfrm>
          <a:prstGeom prst="ellipse">
            <a:avLst/>
          </a:prstGeom>
          <a:solidFill>
            <a:srgbClr val="FF0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角丸四角形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 rot="236163">
            <a:off x="1562941" y="3847506"/>
            <a:ext cx="122674" cy="3390900"/>
          </a:xfrm>
          <a:prstGeom prst="roundRect">
            <a:avLst>
              <a:gd name="adj" fmla="val 4666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581025</xdr:colOff>
      <xdr:row>54</xdr:row>
      <xdr:rowOff>121378</xdr:rowOff>
    </xdr:from>
    <xdr:to>
      <xdr:col>4</xdr:col>
      <xdr:colOff>676275</xdr:colOff>
      <xdr:row>63</xdr:row>
      <xdr:rowOff>92804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836755" y="7941153"/>
          <a:ext cx="1300181" cy="1255696"/>
          <a:chOff x="7543800" y="8667750"/>
          <a:chExt cx="1466850" cy="1257301"/>
        </a:xfrm>
      </xdr:grpSpPr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7543800" y="8667750"/>
            <a:ext cx="1447800" cy="125730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5" name="グループ化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/>
        </xdr:nvGrpSpPr>
        <xdr:grpSpPr>
          <a:xfrm>
            <a:off x="7562849" y="8724897"/>
            <a:ext cx="1447801" cy="1152529"/>
            <a:chOff x="7362824" y="7762873"/>
            <a:chExt cx="1753840" cy="1475668"/>
          </a:xfrm>
        </xdr:grpSpPr>
        <xdr:sp macro="" textlink="">
          <xdr:nvSpPr>
            <xdr:cNvPr id="16" name="正方形/長方形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/>
          </xdr:nvSpPr>
          <xdr:spPr>
            <a:xfrm>
              <a:off x="7429500" y="7858124"/>
              <a:ext cx="1671445" cy="12972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7" name="正方形/長方形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/>
          </xdr:nvSpPr>
          <xdr:spPr>
            <a:xfrm>
              <a:off x="7362824" y="7762873"/>
              <a:ext cx="1753840" cy="109765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8" name="正方形/長方形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/>
          </xdr:nvSpPr>
          <xdr:spPr>
            <a:xfrm rot="5400000">
              <a:off x="7283182" y="8547364"/>
              <a:ext cx="1242304" cy="140050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85618</xdr:colOff>
      <xdr:row>43</xdr:row>
      <xdr:rowOff>53512</xdr:rowOff>
    </xdr:from>
    <xdr:to>
      <xdr:col>9</xdr:col>
      <xdr:colOff>406686</xdr:colOff>
      <xdr:row>51</xdr:row>
      <xdr:rowOff>53512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828818" y="6292387"/>
          <a:ext cx="3750068" cy="1143000"/>
        </a:xfrm>
        <a:prstGeom prst="roundRect">
          <a:avLst>
            <a:gd name="adj" fmla="val 3109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>
              <a:ln w="31750">
                <a:solidFill>
                  <a:schemeClr val="tx1"/>
                </a:solidFill>
              </a:ln>
              <a:solidFill>
                <a:srgbClr val="FFFF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対戦結果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237</xdr:row>
      <xdr:rowOff>190500</xdr:rowOff>
    </xdr:from>
    <xdr:to>
      <xdr:col>13</xdr:col>
      <xdr:colOff>228600</xdr:colOff>
      <xdr:row>240</xdr:row>
      <xdr:rowOff>190500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3352800" y="79133700"/>
          <a:ext cx="1085850" cy="1028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209550</xdr:colOff>
      <xdr:row>257</xdr:row>
      <xdr:rowOff>57150</xdr:rowOff>
    </xdr:from>
    <xdr:to>
      <xdr:col>14</xdr:col>
      <xdr:colOff>304800</xdr:colOff>
      <xdr:row>262</xdr:row>
      <xdr:rowOff>285750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2800350" y="85629750"/>
          <a:ext cx="2038350" cy="1943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1209675</xdr:colOff>
      <xdr:row>38</xdr:row>
      <xdr:rowOff>0</xdr:rowOff>
    </xdr:from>
    <xdr:to>
      <xdr:col>10</xdr:col>
      <xdr:colOff>9525</xdr:colOff>
      <xdr:row>38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019675" y="9686925"/>
          <a:ext cx="14573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1019175</xdr:colOff>
      <xdr:row>38</xdr:row>
      <xdr:rowOff>0</xdr:rowOff>
    </xdr:from>
    <xdr:to>
      <xdr:col>11</xdr:col>
      <xdr:colOff>57150</xdr:colOff>
      <xdr:row>38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829175" y="9686925"/>
          <a:ext cx="19812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1019175</xdr:colOff>
      <xdr:row>39</xdr:row>
      <xdr:rowOff>0</xdr:rowOff>
    </xdr:from>
    <xdr:to>
      <xdr:col>11</xdr:col>
      <xdr:colOff>57150</xdr:colOff>
      <xdr:row>39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4829175" y="9934575"/>
          <a:ext cx="19812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762000</xdr:colOff>
      <xdr:row>6</xdr:row>
      <xdr:rowOff>57150</xdr:rowOff>
    </xdr:from>
    <xdr:to>
      <xdr:col>3</xdr:col>
      <xdr:colOff>66676</xdr:colOff>
      <xdr:row>6</xdr:row>
      <xdr:rowOff>219076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266950" y="1809750"/>
          <a:ext cx="466726" cy="1619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棄権</a:t>
          </a:r>
        </a:p>
      </xdr:txBody>
    </xdr:sp>
    <xdr:clientData/>
  </xdr:twoCellAnchor>
  <xdr:twoCellAnchor>
    <xdr:from>
      <xdr:col>2</xdr:col>
      <xdr:colOff>752475</xdr:colOff>
      <xdr:row>28</xdr:row>
      <xdr:rowOff>38100</xdr:rowOff>
    </xdr:from>
    <xdr:to>
      <xdr:col>3</xdr:col>
      <xdr:colOff>57151</xdr:colOff>
      <xdr:row>28</xdr:row>
      <xdr:rowOff>200026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257425" y="7248525"/>
          <a:ext cx="466726" cy="1619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棄権</a:t>
          </a:r>
        </a:p>
      </xdr:txBody>
    </xdr:sp>
    <xdr:clientData/>
  </xdr:twoCellAnchor>
  <xdr:twoCellAnchor>
    <xdr:from>
      <xdr:col>8</xdr:col>
      <xdr:colOff>771525</xdr:colOff>
      <xdr:row>26</xdr:row>
      <xdr:rowOff>38100</xdr:rowOff>
    </xdr:from>
    <xdr:to>
      <xdr:col>9</xdr:col>
      <xdr:colOff>76201</xdr:colOff>
      <xdr:row>26</xdr:row>
      <xdr:rowOff>200026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791200" y="6753225"/>
          <a:ext cx="466726" cy="1619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棄権</a:t>
          </a:r>
        </a:p>
      </xdr:txBody>
    </xdr:sp>
    <xdr:clientData/>
  </xdr:twoCellAnchor>
  <xdr:twoCellAnchor>
    <xdr:from>
      <xdr:col>2</xdr:col>
      <xdr:colOff>742950</xdr:colOff>
      <xdr:row>16</xdr:row>
      <xdr:rowOff>47625</xdr:rowOff>
    </xdr:from>
    <xdr:to>
      <xdr:col>3</xdr:col>
      <xdr:colOff>47626</xdr:colOff>
      <xdr:row>16</xdr:row>
      <xdr:rowOff>209551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247900" y="4276725"/>
          <a:ext cx="466726" cy="1619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棄権</a:t>
          </a:r>
        </a:p>
      </xdr:txBody>
    </xdr:sp>
    <xdr:clientData/>
  </xdr:twoCellAnchor>
  <xdr:twoCellAnchor>
    <xdr:from>
      <xdr:col>8</xdr:col>
      <xdr:colOff>762000</xdr:colOff>
      <xdr:row>12</xdr:row>
      <xdr:rowOff>38100</xdr:rowOff>
    </xdr:from>
    <xdr:to>
      <xdr:col>9</xdr:col>
      <xdr:colOff>66676</xdr:colOff>
      <xdr:row>12</xdr:row>
      <xdr:rowOff>200026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781675" y="3276600"/>
          <a:ext cx="466726" cy="1619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棄権</a:t>
          </a:r>
        </a:p>
      </xdr:txBody>
    </xdr:sp>
    <xdr:clientData/>
  </xdr:twoCellAnchor>
  <xdr:twoCellAnchor>
    <xdr:from>
      <xdr:col>8</xdr:col>
      <xdr:colOff>790575</xdr:colOff>
      <xdr:row>17</xdr:row>
      <xdr:rowOff>57150</xdr:rowOff>
    </xdr:from>
    <xdr:to>
      <xdr:col>9</xdr:col>
      <xdr:colOff>95251</xdr:colOff>
      <xdr:row>17</xdr:row>
      <xdr:rowOff>219076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810250" y="4533900"/>
          <a:ext cx="466726" cy="1619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棄権</a:t>
          </a:r>
        </a:p>
      </xdr:txBody>
    </xdr:sp>
    <xdr:clientData/>
  </xdr:twoCellAnchor>
  <xdr:twoCellAnchor>
    <xdr:from>
      <xdr:col>8</xdr:col>
      <xdr:colOff>800100</xdr:colOff>
      <xdr:row>27</xdr:row>
      <xdr:rowOff>57150</xdr:rowOff>
    </xdr:from>
    <xdr:to>
      <xdr:col>9</xdr:col>
      <xdr:colOff>104776</xdr:colOff>
      <xdr:row>27</xdr:row>
      <xdr:rowOff>219076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819775" y="7019925"/>
          <a:ext cx="466726" cy="1619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棄権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60</xdr:row>
      <xdr:rowOff>152400</xdr:rowOff>
    </xdr:from>
    <xdr:to>
      <xdr:col>12</xdr:col>
      <xdr:colOff>228600</xdr:colOff>
      <xdr:row>61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714625" y="15030450"/>
          <a:ext cx="5810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棄権</a:t>
          </a:r>
        </a:p>
      </xdr:txBody>
    </xdr:sp>
    <xdr:clientData/>
  </xdr:twoCellAnchor>
  <xdr:twoCellAnchor>
    <xdr:from>
      <xdr:col>10</xdr:col>
      <xdr:colOff>133350</xdr:colOff>
      <xdr:row>67</xdr:row>
      <xdr:rowOff>190500</xdr:rowOff>
    </xdr:from>
    <xdr:to>
      <xdr:col>12</xdr:col>
      <xdr:colOff>219075</xdr:colOff>
      <xdr:row>68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705100" y="16964025"/>
          <a:ext cx="5810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棄権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13</xdr:row>
      <xdr:rowOff>114300</xdr:rowOff>
    </xdr:from>
    <xdr:to>
      <xdr:col>13</xdr:col>
      <xdr:colOff>142875</xdr:colOff>
      <xdr:row>14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705100" y="3105150"/>
          <a:ext cx="6762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棄権</a:t>
          </a:r>
        </a:p>
      </xdr:txBody>
    </xdr:sp>
    <xdr:clientData/>
  </xdr:twoCellAnchor>
  <xdr:twoCellAnchor>
    <xdr:from>
      <xdr:col>10</xdr:col>
      <xdr:colOff>180975</xdr:colOff>
      <xdr:row>20</xdr:row>
      <xdr:rowOff>190500</xdr:rowOff>
    </xdr:from>
    <xdr:to>
      <xdr:col>13</xdr:col>
      <xdr:colOff>104775</xdr:colOff>
      <xdr:row>21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667000" y="5095875"/>
          <a:ext cx="6762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棄権</a:t>
          </a:r>
        </a:p>
      </xdr:txBody>
    </xdr:sp>
    <xdr:clientData/>
  </xdr:twoCellAnchor>
  <xdr:twoCellAnchor>
    <xdr:from>
      <xdr:col>10</xdr:col>
      <xdr:colOff>247650</xdr:colOff>
      <xdr:row>29</xdr:row>
      <xdr:rowOff>47625</xdr:rowOff>
    </xdr:from>
    <xdr:to>
      <xdr:col>13</xdr:col>
      <xdr:colOff>171450</xdr:colOff>
      <xdr:row>30</xdr:row>
      <xdr:rowOff>47625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733675" y="7429500"/>
          <a:ext cx="6762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棄権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31</xdr:row>
      <xdr:rowOff>85725</xdr:rowOff>
    </xdr:from>
    <xdr:to>
      <xdr:col>13</xdr:col>
      <xdr:colOff>95250</xdr:colOff>
      <xdr:row>32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609850" y="8029575"/>
          <a:ext cx="6096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棄　権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54</xdr:row>
      <xdr:rowOff>104775</xdr:rowOff>
    </xdr:from>
    <xdr:to>
      <xdr:col>15</xdr:col>
      <xdr:colOff>211958</xdr:colOff>
      <xdr:row>55</xdr:row>
      <xdr:rowOff>152291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114675" y="10210800"/>
          <a:ext cx="897758" cy="218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－</a:t>
          </a:r>
          <a:r>
            <a:rPr kumimoji="1" lang="ja-JP" altLang="en-US" sz="1200"/>
            <a:t>　</a:t>
          </a:r>
          <a:r>
            <a:rPr kumimoji="1" lang="en-US" altLang="ja-JP" sz="1200"/>
            <a:t>16</a:t>
          </a:r>
          <a:r>
            <a:rPr kumimoji="1" lang="ja-JP" altLang="en-US" sz="1100"/>
            <a:t>　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209085</xdr:colOff>
      <xdr:row>40</xdr:row>
      <xdr:rowOff>23232</xdr:rowOff>
    </xdr:from>
    <xdr:to>
      <xdr:col>23</xdr:col>
      <xdr:colOff>162622</xdr:colOff>
      <xdr:row>40</xdr:row>
      <xdr:rowOff>313627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219360" y="13701132"/>
          <a:ext cx="1525162" cy="290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－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</a:t>
          </a:r>
          <a:r>
            <a:rPr kumimoji="1" lang="ja-JP" altLang="en-US" sz="1400"/>
            <a:t>　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306552</xdr:colOff>
      <xdr:row>86</xdr:row>
      <xdr:rowOff>153277</xdr:rowOff>
    </xdr:from>
    <xdr:to>
      <xdr:col>21</xdr:col>
      <xdr:colOff>186120</xdr:colOff>
      <xdr:row>87</xdr:row>
      <xdr:rowOff>164224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350000" y="20528018"/>
          <a:ext cx="525517" cy="2627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棄権</a:t>
          </a:r>
        </a:p>
      </xdr:txBody>
    </xdr:sp>
    <xdr:clientData/>
  </xdr:twoCellAnchor>
  <xdr:twoCellAnchor>
    <xdr:from>
      <xdr:col>2</xdr:col>
      <xdr:colOff>339398</xdr:colOff>
      <xdr:row>104</xdr:row>
      <xdr:rowOff>208017</xdr:rowOff>
    </xdr:from>
    <xdr:to>
      <xdr:col>4</xdr:col>
      <xdr:colOff>218967</xdr:colOff>
      <xdr:row>105</xdr:row>
      <xdr:rowOff>218965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171467" y="24688362"/>
          <a:ext cx="525517" cy="2627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棄権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12</xdr:row>
      <xdr:rowOff>85726</xdr:rowOff>
    </xdr:from>
    <xdr:to>
      <xdr:col>22</xdr:col>
      <xdr:colOff>19050</xdr:colOff>
      <xdr:row>13</xdr:row>
      <xdr:rowOff>123826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91100" y="2619376"/>
          <a:ext cx="5905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棄権</a:t>
          </a:r>
        </a:p>
      </xdr:txBody>
    </xdr:sp>
    <xdr:clientData/>
  </xdr:twoCellAnchor>
  <xdr:twoCellAnchor>
    <xdr:from>
      <xdr:col>19</xdr:col>
      <xdr:colOff>161925</xdr:colOff>
      <xdr:row>36</xdr:row>
      <xdr:rowOff>76201</xdr:rowOff>
    </xdr:from>
    <xdr:to>
      <xdr:col>22</xdr:col>
      <xdr:colOff>19050</xdr:colOff>
      <xdr:row>37</xdr:row>
      <xdr:rowOff>114301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4991100" y="7505701"/>
          <a:ext cx="5905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棄権</a:t>
          </a:r>
        </a:p>
      </xdr:txBody>
    </xdr:sp>
    <xdr:clientData/>
  </xdr:twoCellAnchor>
  <xdr:twoCellAnchor>
    <xdr:from>
      <xdr:col>1</xdr:col>
      <xdr:colOff>152400</xdr:colOff>
      <xdr:row>102</xdr:row>
      <xdr:rowOff>95250</xdr:rowOff>
    </xdr:from>
    <xdr:to>
      <xdr:col>3</xdr:col>
      <xdr:colOff>200025</xdr:colOff>
      <xdr:row>103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304800" y="21088350"/>
          <a:ext cx="52387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棄権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L72"/>
  <sheetViews>
    <sheetView showGridLines="0" tabSelected="1" zoomScale="89" zoomScaleNormal="89" workbookViewId="0">
      <selection activeCell="O34" sqref="O34"/>
    </sheetView>
  </sheetViews>
  <sheetFormatPr defaultColWidth="9" defaultRowHeight="11"/>
  <cols>
    <col min="1" max="16384" width="9" style="371"/>
  </cols>
  <sheetData>
    <row r="6" spans="2:2" ht="15.5">
      <c r="B6" s="370"/>
    </row>
    <row r="21" spans="8:8" ht="15.5">
      <c r="H21" s="370"/>
    </row>
    <row r="70" spans="1:12" ht="19">
      <c r="A70" s="542" t="s">
        <v>649</v>
      </c>
      <c r="B70" s="542"/>
      <c r="C70" s="542"/>
      <c r="D70" s="542"/>
      <c r="E70" s="542"/>
      <c r="F70" s="542"/>
      <c r="G70" s="542"/>
      <c r="H70" s="542"/>
      <c r="I70" s="542"/>
      <c r="J70" s="542"/>
      <c r="K70" s="372"/>
      <c r="L70" s="372"/>
    </row>
    <row r="71" spans="1:12" ht="19">
      <c r="E71" s="373"/>
    </row>
    <row r="72" spans="1:12" ht="19">
      <c r="A72" s="542" t="s">
        <v>650</v>
      </c>
      <c r="B72" s="542"/>
      <c r="C72" s="542"/>
      <c r="D72" s="542"/>
      <c r="E72" s="542"/>
      <c r="F72" s="542"/>
      <c r="G72" s="542"/>
      <c r="H72" s="542"/>
      <c r="I72" s="542"/>
      <c r="J72" s="542"/>
      <c r="K72" s="372"/>
      <c r="L72" s="372"/>
    </row>
  </sheetData>
  <mergeCells count="2">
    <mergeCell ref="A70:J70"/>
    <mergeCell ref="A72:J72"/>
  </mergeCells>
  <phoneticPr fontId="4"/>
  <pageMargins left="0.65" right="0.17" top="0.39370078740157483" bottom="0.39370078740157483" header="0" footer="0"/>
  <pageSetup paperSize="9" orientation="portrait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J83"/>
  <sheetViews>
    <sheetView showGridLines="0" topLeftCell="A2" zoomScaleNormal="100" zoomScaleSheetLayoutView="100" workbookViewId="0">
      <selection activeCell="O34" sqref="O34"/>
    </sheetView>
  </sheetViews>
  <sheetFormatPr defaultRowHeight="13"/>
  <cols>
    <col min="1" max="1" width="2.453125" style="281" customWidth="1"/>
    <col min="2" max="2" width="6.36328125" style="281" customWidth="1"/>
    <col min="3" max="3" width="17.6328125" style="281" customWidth="1"/>
    <col min="4" max="4" width="5.08984375" style="281" customWidth="1"/>
    <col min="5" max="7" width="22.6328125" style="281" customWidth="1"/>
    <col min="8" max="8" width="2.08984375" style="281" customWidth="1"/>
    <col min="9" max="256" width="9" style="281"/>
    <col min="257" max="257" width="2.453125" style="281" customWidth="1"/>
    <col min="258" max="258" width="6.36328125" style="281" customWidth="1"/>
    <col min="259" max="259" width="17.6328125" style="281" customWidth="1"/>
    <col min="260" max="260" width="5.08984375" style="281" customWidth="1"/>
    <col min="261" max="263" width="22.6328125" style="281" customWidth="1"/>
    <col min="264" max="264" width="2.08984375" style="281" customWidth="1"/>
    <col min="265" max="512" width="9" style="281"/>
    <col min="513" max="513" width="2.453125" style="281" customWidth="1"/>
    <col min="514" max="514" width="6.36328125" style="281" customWidth="1"/>
    <col min="515" max="515" width="17.6328125" style="281" customWidth="1"/>
    <col min="516" max="516" width="5.08984375" style="281" customWidth="1"/>
    <col min="517" max="519" width="22.6328125" style="281" customWidth="1"/>
    <col min="520" max="520" width="2.08984375" style="281" customWidth="1"/>
    <col min="521" max="768" width="9" style="281"/>
    <col min="769" max="769" width="2.453125" style="281" customWidth="1"/>
    <col min="770" max="770" width="6.36328125" style="281" customWidth="1"/>
    <col min="771" max="771" width="17.6328125" style="281" customWidth="1"/>
    <col min="772" max="772" width="5.08984375" style="281" customWidth="1"/>
    <col min="773" max="775" width="22.6328125" style="281" customWidth="1"/>
    <col min="776" max="776" width="2.08984375" style="281" customWidth="1"/>
    <col min="777" max="1024" width="9" style="281"/>
    <col min="1025" max="1025" width="2.453125" style="281" customWidth="1"/>
    <col min="1026" max="1026" width="6.36328125" style="281" customWidth="1"/>
    <col min="1027" max="1027" width="17.6328125" style="281" customWidth="1"/>
    <col min="1028" max="1028" width="5.08984375" style="281" customWidth="1"/>
    <col min="1029" max="1031" width="22.6328125" style="281" customWidth="1"/>
    <col min="1032" max="1032" width="2.08984375" style="281" customWidth="1"/>
    <col min="1033" max="1280" width="9" style="281"/>
    <col min="1281" max="1281" width="2.453125" style="281" customWidth="1"/>
    <col min="1282" max="1282" width="6.36328125" style="281" customWidth="1"/>
    <col min="1283" max="1283" width="17.6328125" style="281" customWidth="1"/>
    <col min="1284" max="1284" width="5.08984375" style="281" customWidth="1"/>
    <col min="1285" max="1287" width="22.6328125" style="281" customWidth="1"/>
    <col min="1288" max="1288" width="2.08984375" style="281" customWidth="1"/>
    <col min="1289" max="1536" width="9" style="281"/>
    <col min="1537" max="1537" width="2.453125" style="281" customWidth="1"/>
    <col min="1538" max="1538" width="6.36328125" style="281" customWidth="1"/>
    <col min="1539" max="1539" width="17.6328125" style="281" customWidth="1"/>
    <col min="1540" max="1540" width="5.08984375" style="281" customWidth="1"/>
    <col min="1541" max="1543" width="22.6328125" style="281" customWidth="1"/>
    <col min="1544" max="1544" width="2.08984375" style="281" customWidth="1"/>
    <col min="1545" max="1792" width="9" style="281"/>
    <col min="1793" max="1793" width="2.453125" style="281" customWidth="1"/>
    <col min="1794" max="1794" width="6.36328125" style="281" customWidth="1"/>
    <col min="1795" max="1795" width="17.6328125" style="281" customWidth="1"/>
    <col min="1796" max="1796" width="5.08984375" style="281" customWidth="1"/>
    <col min="1797" max="1799" width="22.6328125" style="281" customWidth="1"/>
    <col min="1800" max="1800" width="2.08984375" style="281" customWidth="1"/>
    <col min="1801" max="2048" width="9" style="281"/>
    <col min="2049" max="2049" width="2.453125" style="281" customWidth="1"/>
    <col min="2050" max="2050" width="6.36328125" style="281" customWidth="1"/>
    <col min="2051" max="2051" width="17.6328125" style="281" customWidth="1"/>
    <col min="2052" max="2052" width="5.08984375" style="281" customWidth="1"/>
    <col min="2053" max="2055" width="22.6328125" style="281" customWidth="1"/>
    <col min="2056" max="2056" width="2.08984375" style="281" customWidth="1"/>
    <col min="2057" max="2304" width="9" style="281"/>
    <col min="2305" max="2305" width="2.453125" style="281" customWidth="1"/>
    <col min="2306" max="2306" width="6.36328125" style="281" customWidth="1"/>
    <col min="2307" max="2307" width="17.6328125" style="281" customWidth="1"/>
    <col min="2308" max="2308" width="5.08984375" style="281" customWidth="1"/>
    <col min="2309" max="2311" width="22.6328125" style="281" customWidth="1"/>
    <col min="2312" max="2312" width="2.08984375" style="281" customWidth="1"/>
    <col min="2313" max="2560" width="9" style="281"/>
    <col min="2561" max="2561" width="2.453125" style="281" customWidth="1"/>
    <col min="2562" max="2562" width="6.36328125" style="281" customWidth="1"/>
    <col min="2563" max="2563" width="17.6328125" style="281" customWidth="1"/>
    <col min="2564" max="2564" width="5.08984375" style="281" customWidth="1"/>
    <col min="2565" max="2567" width="22.6328125" style="281" customWidth="1"/>
    <col min="2568" max="2568" width="2.08984375" style="281" customWidth="1"/>
    <col min="2569" max="2816" width="9" style="281"/>
    <col min="2817" max="2817" width="2.453125" style="281" customWidth="1"/>
    <col min="2818" max="2818" width="6.36328125" style="281" customWidth="1"/>
    <col min="2819" max="2819" width="17.6328125" style="281" customWidth="1"/>
    <col min="2820" max="2820" width="5.08984375" style="281" customWidth="1"/>
    <col min="2821" max="2823" width="22.6328125" style="281" customWidth="1"/>
    <col min="2824" max="2824" width="2.08984375" style="281" customWidth="1"/>
    <col min="2825" max="3072" width="9" style="281"/>
    <col min="3073" max="3073" width="2.453125" style="281" customWidth="1"/>
    <col min="3074" max="3074" width="6.36328125" style="281" customWidth="1"/>
    <col min="3075" max="3075" width="17.6328125" style="281" customWidth="1"/>
    <col min="3076" max="3076" width="5.08984375" style="281" customWidth="1"/>
    <col min="3077" max="3079" width="22.6328125" style="281" customWidth="1"/>
    <col min="3080" max="3080" width="2.08984375" style="281" customWidth="1"/>
    <col min="3081" max="3328" width="9" style="281"/>
    <col min="3329" max="3329" width="2.453125" style="281" customWidth="1"/>
    <col min="3330" max="3330" width="6.36328125" style="281" customWidth="1"/>
    <col min="3331" max="3331" width="17.6328125" style="281" customWidth="1"/>
    <col min="3332" max="3332" width="5.08984375" style="281" customWidth="1"/>
    <col min="3333" max="3335" width="22.6328125" style="281" customWidth="1"/>
    <col min="3336" max="3336" width="2.08984375" style="281" customWidth="1"/>
    <col min="3337" max="3584" width="9" style="281"/>
    <col min="3585" max="3585" width="2.453125" style="281" customWidth="1"/>
    <col min="3586" max="3586" width="6.36328125" style="281" customWidth="1"/>
    <col min="3587" max="3587" width="17.6328125" style="281" customWidth="1"/>
    <col min="3588" max="3588" width="5.08984375" style="281" customWidth="1"/>
    <col min="3589" max="3591" width="22.6328125" style="281" customWidth="1"/>
    <col min="3592" max="3592" width="2.08984375" style="281" customWidth="1"/>
    <col min="3593" max="3840" width="9" style="281"/>
    <col min="3841" max="3841" width="2.453125" style="281" customWidth="1"/>
    <col min="3842" max="3842" width="6.36328125" style="281" customWidth="1"/>
    <col min="3843" max="3843" width="17.6328125" style="281" customWidth="1"/>
    <col min="3844" max="3844" width="5.08984375" style="281" customWidth="1"/>
    <col min="3845" max="3847" width="22.6328125" style="281" customWidth="1"/>
    <col min="3848" max="3848" width="2.08984375" style="281" customWidth="1"/>
    <col min="3849" max="4096" width="9" style="281"/>
    <col min="4097" max="4097" width="2.453125" style="281" customWidth="1"/>
    <col min="4098" max="4098" width="6.36328125" style="281" customWidth="1"/>
    <col min="4099" max="4099" width="17.6328125" style="281" customWidth="1"/>
    <col min="4100" max="4100" width="5.08984375" style="281" customWidth="1"/>
    <col min="4101" max="4103" width="22.6328125" style="281" customWidth="1"/>
    <col min="4104" max="4104" width="2.08984375" style="281" customWidth="1"/>
    <col min="4105" max="4352" width="9" style="281"/>
    <col min="4353" max="4353" width="2.453125" style="281" customWidth="1"/>
    <col min="4354" max="4354" width="6.36328125" style="281" customWidth="1"/>
    <col min="4355" max="4355" width="17.6328125" style="281" customWidth="1"/>
    <col min="4356" max="4356" width="5.08984375" style="281" customWidth="1"/>
    <col min="4357" max="4359" width="22.6328125" style="281" customWidth="1"/>
    <col min="4360" max="4360" width="2.08984375" style="281" customWidth="1"/>
    <col min="4361" max="4608" width="9" style="281"/>
    <col min="4609" max="4609" width="2.453125" style="281" customWidth="1"/>
    <col min="4610" max="4610" width="6.36328125" style="281" customWidth="1"/>
    <col min="4611" max="4611" width="17.6328125" style="281" customWidth="1"/>
    <col min="4612" max="4612" width="5.08984375" style="281" customWidth="1"/>
    <col min="4613" max="4615" width="22.6328125" style="281" customWidth="1"/>
    <col min="4616" max="4616" width="2.08984375" style="281" customWidth="1"/>
    <col min="4617" max="4864" width="9" style="281"/>
    <col min="4865" max="4865" width="2.453125" style="281" customWidth="1"/>
    <col min="4866" max="4866" width="6.36328125" style="281" customWidth="1"/>
    <col min="4867" max="4867" width="17.6328125" style="281" customWidth="1"/>
    <col min="4868" max="4868" width="5.08984375" style="281" customWidth="1"/>
    <col min="4869" max="4871" width="22.6328125" style="281" customWidth="1"/>
    <col min="4872" max="4872" width="2.08984375" style="281" customWidth="1"/>
    <col min="4873" max="5120" width="9" style="281"/>
    <col min="5121" max="5121" width="2.453125" style="281" customWidth="1"/>
    <col min="5122" max="5122" width="6.36328125" style="281" customWidth="1"/>
    <col min="5123" max="5123" width="17.6328125" style="281" customWidth="1"/>
    <col min="5124" max="5124" width="5.08984375" style="281" customWidth="1"/>
    <col min="5125" max="5127" width="22.6328125" style="281" customWidth="1"/>
    <col min="5128" max="5128" width="2.08984375" style="281" customWidth="1"/>
    <col min="5129" max="5376" width="9" style="281"/>
    <col min="5377" max="5377" width="2.453125" style="281" customWidth="1"/>
    <col min="5378" max="5378" width="6.36328125" style="281" customWidth="1"/>
    <col min="5379" max="5379" width="17.6328125" style="281" customWidth="1"/>
    <col min="5380" max="5380" width="5.08984375" style="281" customWidth="1"/>
    <col min="5381" max="5383" width="22.6328125" style="281" customWidth="1"/>
    <col min="5384" max="5384" width="2.08984375" style="281" customWidth="1"/>
    <col min="5385" max="5632" width="9" style="281"/>
    <col min="5633" max="5633" width="2.453125" style="281" customWidth="1"/>
    <col min="5634" max="5634" width="6.36328125" style="281" customWidth="1"/>
    <col min="5635" max="5635" width="17.6328125" style="281" customWidth="1"/>
    <col min="5636" max="5636" width="5.08984375" style="281" customWidth="1"/>
    <col min="5637" max="5639" width="22.6328125" style="281" customWidth="1"/>
    <col min="5640" max="5640" width="2.08984375" style="281" customWidth="1"/>
    <col min="5641" max="5888" width="9" style="281"/>
    <col min="5889" max="5889" width="2.453125" style="281" customWidth="1"/>
    <col min="5890" max="5890" width="6.36328125" style="281" customWidth="1"/>
    <col min="5891" max="5891" width="17.6328125" style="281" customWidth="1"/>
    <col min="5892" max="5892" width="5.08984375" style="281" customWidth="1"/>
    <col min="5893" max="5895" width="22.6328125" style="281" customWidth="1"/>
    <col min="5896" max="5896" width="2.08984375" style="281" customWidth="1"/>
    <col min="5897" max="6144" width="9" style="281"/>
    <col min="6145" max="6145" width="2.453125" style="281" customWidth="1"/>
    <col min="6146" max="6146" width="6.36328125" style="281" customWidth="1"/>
    <col min="6147" max="6147" width="17.6328125" style="281" customWidth="1"/>
    <col min="6148" max="6148" width="5.08984375" style="281" customWidth="1"/>
    <col min="6149" max="6151" width="22.6328125" style="281" customWidth="1"/>
    <col min="6152" max="6152" width="2.08984375" style="281" customWidth="1"/>
    <col min="6153" max="6400" width="9" style="281"/>
    <col min="6401" max="6401" width="2.453125" style="281" customWidth="1"/>
    <col min="6402" max="6402" width="6.36328125" style="281" customWidth="1"/>
    <col min="6403" max="6403" width="17.6328125" style="281" customWidth="1"/>
    <col min="6404" max="6404" width="5.08984375" style="281" customWidth="1"/>
    <col min="6405" max="6407" width="22.6328125" style="281" customWidth="1"/>
    <col min="6408" max="6408" width="2.08984375" style="281" customWidth="1"/>
    <col min="6409" max="6656" width="9" style="281"/>
    <col min="6657" max="6657" width="2.453125" style="281" customWidth="1"/>
    <col min="6658" max="6658" width="6.36328125" style="281" customWidth="1"/>
    <col min="6659" max="6659" width="17.6328125" style="281" customWidth="1"/>
    <col min="6660" max="6660" width="5.08984375" style="281" customWidth="1"/>
    <col min="6661" max="6663" width="22.6328125" style="281" customWidth="1"/>
    <col min="6664" max="6664" width="2.08984375" style="281" customWidth="1"/>
    <col min="6665" max="6912" width="9" style="281"/>
    <col min="6913" max="6913" width="2.453125" style="281" customWidth="1"/>
    <col min="6914" max="6914" width="6.36328125" style="281" customWidth="1"/>
    <col min="6915" max="6915" width="17.6328125" style="281" customWidth="1"/>
    <col min="6916" max="6916" width="5.08984375" style="281" customWidth="1"/>
    <col min="6917" max="6919" width="22.6328125" style="281" customWidth="1"/>
    <col min="6920" max="6920" width="2.08984375" style="281" customWidth="1"/>
    <col min="6921" max="7168" width="9" style="281"/>
    <col min="7169" max="7169" width="2.453125" style="281" customWidth="1"/>
    <col min="7170" max="7170" width="6.36328125" style="281" customWidth="1"/>
    <col min="7171" max="7171" width="17.6328125" style="281" customWidth="1"/>
    <col min="7172" max="7172" width="5.08984375" style="281" customWidth="1"/>
    <col min="7173" max="7175" width="22.6328125" style="281" customWidth="1"/>
    <col min="7176" max="7176" width="2.08984375" style="281" customWidth="1"/>
    <col min="7177" max="7424" width="9" style="281"/>
    <col min="7425" max="7425" width="2.453125" style="281" customWidth="1"/>
    <col min="7426" max="7426" width="6.36328125" style="281" customWidth="1"/>
    <col min="7427" max="7427" width="17.6328125" style="281" customWidth="1"/>
    <col min="7428" max="7428" width="5.08984375" style="281" customWidth="1"/>
    <col min="7429" max="7431" width="22.6328125" style="281" customWidth="1"/>
    <col min="7432" max="7432" width="2.08984375" style="281" customWidth="1"/>
    <col min="7433" max="7680" width="9" style="281"/>
    <col min="7681" max="7681" width="2.453125" style="281" customWidth="1"/>
    <col min="7682" max="7682" width="6.36328125" style="281" customWidth="1"/>
    <col min="7683" max="7683" width="17.6328125" style="281" customWidth="1"/>
    <col min="7684" max="7684" width="5.08984375" style="281" customWidth="1"/>
    <col min="7685" max="7687" width="22.6328125" style="281" customWidth="1"/>
    <col min="7688" max="7688" width="2.08984375" style="281" customWidth="1"/>
    <col min="7689" max="7936" width="9" style="281"/>
    <col min="7937" max="7937" width="2.453125" style="281" customWidth="1"/>
    <col min="7938" max="7938" width="6.36328125" style="281" customWidth="1"/>
    <col min="7939" max="7939" width="17.6328125" style="281" customWidth="1"/>
    <col min="7940" max="7940" width="5.08984375" style="281" customWidth="1"/>
    <col min="7941" max="7943" width="22.6328125" style="281" customWidth="1"/>
    <col min="7944" max="7944" width="2.08984375" style="281" customWidth="1"/>
    <col min="7945" max="8192" width="9" style="281"/>
    <col min="8193" max="8193" width="2.453125" style="281" customWidth="1"/>
    <col min="8194" max="8194" width="6.36328125" style="281" customWidth="1"/>
    <col min="8195" max="8195" width="17.6328125" style="281" customWidth="1"/>
    <col min="8196" max="8196" width="5.08984375" style="281" customWidth="1"/>
    <col min="8197" max="8199" width="22.6328125" style="281" customWidth="1"/>
    <col min="8200" max="8200" width="2.08984375" style="281" customWidth="1"/>
    <col min="8201" max="8448" width="9" style="281"/>
    <col min="8449" max="8449" width="2.453125" style="281" customWidth="1"/>
    <col min="8450" max="8450" width="6.36328125" style="281" customWidth="1"/>
    <col min="8451" max="8451" width="17.6328125" style="281" customWidth="1"/>
    <col min="8452" max="8452" width="5.08984375" style="281" customWidth="1"/>
    <col min="8453" max="8455" width="22.6328125" style="281" customWidth="1"/>
    <col min="8456" max="8456" width="2.08984375" style="281" customWidth="1"/>
    <col min="8457" max="8704" width="9" style="281"/>
    <col min="8705" max="8705" width="2.453125" style="281" customWidth="1"/>
    <col min="8706" max="8706" width="6.36328125" style="281" customWidth="1"/>
    <col min="8707" max="8707" width="17.6328125" style="281" customWidth="1"/>
    <col min="8708" max="8708" width="5.08984375" style="281" customWidth="1"/>
    <col min="8709" max="8711" width="22.6328125" style="281" customWidth="1"/>
    <col min="8712" max="8712" width="2.08984375" style="281" customWidth="1"/>
    <col min="8713" max="8960" width="9" style="281"/>
    <col min="8961" max="8961" width="2.453125" style="281" customWidth="1"/>
    <col min="8962" max="8962" width="6.36328125" style="281" customWidth="1"/>
    <col min="8963" max="8963" width="17.6328125" style="281" customWidth="1"/>
    <col min="8964" max="8964" width="5.08984375" style="281" customWidth="1"/>
    <col min="8965" max="8967" width="22.6328125" style="281" customWidth="1"/>
    <col min="8968" max="8968" width="2.08984375" style="281" customWidth="1"/>
    <col min="8969" max="9216" width="9" style="281"/>
    <col min="9217" max="9217" width="2.453125" style="281" customWidth="1"/>
    <col min="9218" max="9218" width="6.36328125" style="281" customWidth="1"/>
    <col min="9219" max="9219" width="17.6328125" style="281" customWidth="1"/>
    <col min="9220" max="9220" width="5.08984375" style="281" customWidth="1"/>
    <col min="9221" max="9223" width="22.6328125" style="281" customWidth="1"/>
    <col min="9224" max="9224" width="2.08984375" style="281" customWidth="1"/>
    <col min="9225" max="9472" width="9" style="281"/>
    <col min="9473" max="9473" width="2.453125" style="281" customWidth="1"/>
    <col min="9474" max="9474" width="6.36328125" style="281" customWidth="1"/>
    <col min="9475" max="9475" width="17.6328125" style="281" customWidth="1"/>
    <col min="9476" max="9476" width="5.08984375" style="281" customWidth="1"/>
    <col min="9477" max="9479" width="22.6328125" style="281" customWidth="1"/>
    <col min="9480" max="9480" width="2.08984375" style="281" customWidth="1"/>
    <col min="9481" max="9728" width="9" style="281"/>
    <col min="9729" max="9729" width="2.453125" style="281" customWidth="1"/>
    <col min="9730" max="9730" width="6.36328125" style="281" customWidth="1"/>
    <col min="9731" max="9731" width="17.6328125" style="281" customWidth="1"/>
    <col min="9732" max="9732" width="5.08984375" style="281" customWidth="1"/>
    <col min="9733" max="9735" width="22.6328125" style="281" customWidth="1"/>
    <col min="9736" max="9736" width="2.08984375" style="281" customWidth="1"/>
    <col min="9737" max="9984" width="9" style="281"/>
    <col min="9985" max="9985" width="2.453125" style="281" customWidth="1"/>
    <col min="9986" max="9986" width="6.36328125" style="281" customWidth="1"/>
    <col min="9987" max="9987" width="17.6328125" style="281" customWidth="1"/>
    <col min="9988" max="9988" width="5.08984375" style="281" customWidth="1"/>
    <col min="9989" max="9991" width="22.6328125" style="281" customWidth="1"/>
    <col min="9992" max="9992" width="2.08984375" style="281" customWidth="1"/>
    <col min="9993" max="10240" width="9" style="281"/>
    <col min="10241" max="10241" width="2.453125" style="281" customWidth="1"/>
    <col min="10242" max="10242" width="6.36328125" style="281" customWidth="1"/>
    <col min="10243" max="10243" width="17.6328125" style="281" customWidth="1"/>
    <col min="10244" max="10244" width="5.08984375" style="281" customWidth="1"/>
    <col min="10245" max="10247" width="22.6328125" style="281" customWidth="1"/>
    <col min="10248" max="10248" width="2.08984375" style="281" customWidth="1"/>
    <col min="10249" max="10496" width="9" style="281"/>
    <col min="10497" max="10497" width="2.453125" style="281" customWidth="1"/>
    <col min="10498" max="10498" width="6.36328125" style="281" customWidth="1"/>
    <col min="10499" max="10499" width="17.6328125" style="281" customWidth="1"/>
    <col min="10500" max="10500" width="5.08984375" style="281" customWidth="1"/>
    <col min="10501" max="10503" width="22.6328125" style="281" customWidth="1"/>
    <col min="10504" max="10504" width="2.08984375" style="281" customWidth="1"/>
    <col min="10505" max="10752" width="9" style="281"/>
    <col min="10753" max="10753" width="2.453125" style="281" customWidth="1"/>
    <col min="10754" max="10754" width="6.36328125" style="281" customWidth="1"/>
    <col min="10755" max="10755" width="17.6328125" style="281" customWidth="1"/>
    <col min="10756" max="10756" width="5.08984375" style="281" customWidth="1"/>
    <col min="10757" max="10759" width="22.6328125" style="281" customWidth="1"/>
    <col min="10760" max="10760" width="2.08984375" style="281" customWidth="1"/>
    <col min="10761" max="11008" width="9" style="281"/>
    <col min="11009" max="11009" width="2.453125" style="281" customWidth="1"/>
    <col min="11010" max="11010" width="6.36328125" style="281" customWidth="1"/>
    <col min="11011" max="11011" width="17.6328125" style="281" customWidth="1"/>
    <col min="11012" max="11012" width="5.08984375" style="281" customWidth="1"/>
    <col min="11013" max="11015" width="22.6328125" style="281" customWidth="1"/>
    <col min="11016" max="11016" width="2.08984375" style="281" customWidth="1"/>
    <col min="11017" max="11264" width="9" style="281"/>
    <col min="11265" max="11265" width="2.453125" style="281" customWidth="1"/>
    <col min="11266" max="11266" width="6.36328125" style="281" customWidth="1"/>
    <col min="11267" max="11267" width="17.6328125" style="281" customWidth="1"/>
    <col min="11268" max="11268" width="5.08984375" style="281" customWidth="1"/>
    <col min="11269" max="11271" width="22.6328125" style="281" customWidth="1"/>
    <col min="11272" max="11272" width="2.08984375" style="281" customWidth="1"/>
    <col min="11273" max="11520" width="9" style="281"/>
    <col min="11521" max="11521" width="2.453125" style="281" customWidth="1"/>
    <col min="11522" max="11522" width="6.36328125" style="281" customWidth="1"/>
    <col min="11523" max="11523" width="17.6328125" style="281" customWidth="1"/>
    <col min="11524" max="11524" width="5.08984375" style="281" customWidth="1"/>
    <col min="11525" max="11527" width="22.6328125" style="281" customWidth="1"/>
    <col min="11528" max="11528" width="2.08984375" style="281" customWidth="1"/>
    <col min="11529" max="11776" width="9" style="281"/>
    <col min="11777" max="11777" width="2.453125" style="281" customWidth="1"/>
    <col min="11778" max="11778" width="6.36328125" style="281" customWidth="1"/>
    <col min="11779" max="11779" width="17.6328125" style="281" customWidth="1"/>
    <col min="11780" max="11780" width="5.08984375" style="281" customWidth="1"/>
    <col min="11781" max="11783" width="22.6328125" style="281" customWidth="1"/>
    <col min="11784" max="11784" width="2.08984375" style="281" customWidth="1"/>
    <col min="11785" max="12032" width="9" style="281"/>
    <col min="12033" max="12033" width="2.453125" style="281" customWidth="1"/>
    <col min="12034" max="12034" width="6.36328125" style="281" customWidth="1"/>
    <col min="12035" max="12035" width="17.6328125" style="281" customWidth="1"/>
    <col min="12036" max="12036" width="5.08984375" style="281" customWidth="1"/>
    <col min="12037" max="12039" width="22.6328125" style="281" customWidth="1"/>
    <col min="12040" max="12040" width="2.08984375" style="281" customWidth="1"/>
    <col min="12041" max="12288" width="9" style="281"/>
    <col min="12289" max="12289" width="2.453125" style="281" customWidth="1"/>
    <col min="12290" max="12290" width="6.36328125" style="281" customWidth="1"/>
    <col min="12291" max="12291" width="17.6328125" style="281" customWidth="1"/>
    <col min="12292" max="12292" width="5.08984375" style="281" customWidth="1"/>
    <col min="12293" max="12295" width="22.6328125" style="281" customWidth="1"/>
    <col min="12296" max="12296" width="2.08984375" style="281" customWidth="1"/>
    <col min="12297" max="12544" width="9" style="281"/>
    <col min="12545" max="12545" width="2.453125" style="281" customWidth="1"/>
    <col min="12546" max="12546" width="6.36328125" style="281" customWidth="1"/>
    <col min="12547" max="12547" width="17.6328125" style="281" customWidth="1"/>
    <col min="12548" max="12548" width="5.08984375" style="281" customWidth="1"/>
    <col min="12549" max="12551" width="22.6328125" style="281" customWidth="1"/>
    <col min="12552" max="12552" width="2.08984375" style="281" customWidth="1"/>
    <col min="12553" max="12800" width="9" style="281"/>
    <col min="12801" max="12801" width="2.453125" style="281" customWidth="1"/>
    <col min="12802" max="12802" width="6.36328125" style="281" customWidth="1"/>
    <col min="12803" max="12803" width="17.6328125" style="281" customWidth="1"/>
    <col min="12804" max="12804" width="5.08984375" style="281" customWidth="1"/>
    <col min="12805" max="12807" width="22.6328125" style="281" customWidth="1"/>
    <col min="12808" max="12808" width="2.08984375" style="281" customWidth="1"/>
    <col min="12809" max="13056" width="9" style="281"/>
    <col min="13057" max="13057" width="2.453125" style="281" customWidth="1"/>
    <col min="13058" max="13058" width="6.36328125" style="281" customWidth="1"/>
    <col min="13059" max="13059" width="17.6328125" style="281" customWidth="1"/>
    <col min="13060" max="13060" width="5.08984375" style="281" customWidth="1"/>
    <col min="13061" max="13063" width="22.6328125" style="281" customWidth="1"/>
    <col min="13064" max="13064" width="2.08984375" style="281" customWidth="1"/>
    <col min="13065" max="13312" width="9" style="281"/>
    <col min="13313" max="13313" width="2.453125" style="281" customWidth="1"/>
    <col min="13314" max="13314" width="6.36328125" style="281" customWidth="1"/>
    <col min="13315" max="13315" width="17.6328125" style="281" customWidth="1"/>
    <col min="13316" max="13316" width="5.08984375" style="281" customWidth="1"/>
    <col min="13317" max="13319" width="22.6328125" style="281" customWidth="1"/>
    <col min="13320" max="13320" width="2.08984375" style="281" customWidth="1"/>
    <col min="13321" max="13568" width="9" style="281"/>
    <col min="13569" max="13569" width="2.453125" style="281" customWidth="1"/>
    <col min="13570" max="13570" width="6.36328125" style="281" customWidth="1"/>
    <col min="13571" max="13571" width="17.6328125" style="281" customWidth="1"/>
    <col min="13572" max="13572" width="5.08984375" style="281" customWidth="1"/>
    <col min="13573" max="13575" width="22.6328125" style="281" customWidth="1"/>
    <col min="13576" max="13576" width="2.08984375" style="281" customWidth="1"/>
    <col min="13577" max="13824" width="9" style="281"/>
    <col min="13825" max="13825" width="2.453125" style="281" customWidth="1"/>
    <col min="13826" max="13826" width="6.36328125" style="281" customWidth="1"/>
    <col min="13827" max="13827" width="17.6328125" style="281" customWidth="1"/>
    <col min="13828" max="13828" width="5.08984375" style="281" customWidth="1"/>
    <col min="13829" max="13831" width="22.6328125" style="281" customWidth="1"/>
    <col min="13832" max="13832" width="2.08984375" style="281" customWidth="1"/>
    <col min="13833" max="14080" width="9" style="281"/>
    <col min="14081" max="14081" width="2.453125" style="281" customWidth="1"/>
    <col min="14082" max="14082" width="6.36328125" style="281" customWidth="1"/>
    <col min="14083" max="14083" width="17.6328125" style="281" customWidth="1"/>
    <col min="14084" max="14084" width="5.08984375" style="281" customWidth="1"/>
    <col min="14085" max="14087" width="22.6328125" style="281" customWidth="1"/>
    <col min="14088" max="14088" width="2.08984375" style="281" customWidth="1"/>
    <col min="14089" max="14336" width="9" style="281"/>
    <col min="14337" max="14337" width="2.453125" style="281" customWidth="1"/>
    <col min="14338" max="14338" width="6.36328125" style="281" customWidth="1"/>
    <col min="14339" max="14339" width="17.6328125" style="281" customWidth="1"/>
    <col min="14340" max="14340" width="5.08984375" style="281" customWidth="1"/>
    <col min="14341" max="14343" width="22.6328125" style="281" customWidth="1"/>
    <col min="14344" max="14344" width="2.08984375" style="281" customWidth="1"/>
    <col min="14345" max="14592" width="9" style="281"/>
    <col min="14593" max="14593" width="2.453125" style="281" customWidth="1"/>
    <col min="14594" max="14594" width="6.36328125" style="281" customWidth="1"/>
    <col min="14595" max="14595" width="17.6328125" style="281" customWidth="1"/>
    <col min="14596" max="14596" width="5.08984375" style="281" customWidth="1"/>
    <col min="14597" max="14599" width="22.6328125" style="281" customWidth="1"/>
    <col min="14600" max="14600" width="2.08984375" style="281" customWidth="1"/>
    <col min="14601" max="14848" width="9" style="281"/>
    <col min="14849" max="14849" width="2.453125" style="281" customWidth="1"/>
    <col min="14850" max="14850" width="6.36328125" style="281" customWidth="1"/>
    <col min="14851" max="14851" width="17.6328125" style="281" customWidth="1"/>
    <col min="14852" max="14852" width="5.08984375" style="281" customWidth="1"/>
    <col min="14853" max="14855" width="22.6328125" style="281" customWidth="1"/>
    <col min="14856" max="14856" width="2.08984375" style="281" customWidth="1"/>
    <col min="14857" max="15104" width="9" style="281"/>
    <col min="15105" max="15105" width="2.453125" style="281" customWidth="1"/>
    <col min="15106" max="15106" width="6.36328125" style="281" customWidth="1"/>
    <col min="15107" max="15107" width="17.6328125" style="281" customWidth="1"/>
    <col min="15108" max="15108" width="5.08984375" style="281" customWidth="1"/>
    <col min="15109" max="15111" width="22.6328125" style="281" customWidth="1"/>
    <col min="15112" max="15112" width="2.08984375" style="281" customWidth="1"/>
    <col min="15113" max="15360" width="9" style="281"/>
    <col min="15361" max="15361" width="2.453125" style="281" customWidth="1"/>
    <col min="15362" max="15362" width="6.36328125" style="281" customWidth="1"/>
    <col min="15363" max="15363" width="17.6328125" style="281" customWidth="1"/>
    <col min="15364" max="15364" width="5.08984375" style="281" customWidth="1"/>
    <col min="15365" max="15367" width="22.6328125" style="281" customWidth="1"/>
    <col min="15368" max="15368" width="2.08984375" style="281" customWidth="1"/>
    <col min="15369" max="15616" width="9" style="281"/>
    <col min="15617" max="15617" width="2.453125" style="281" customWidth="1"/>
    <col min="15618" max="15618" width="6.36328125" style="281" customWidth="1"/>
    <col min="15619" max="15619" width="17.6328125" style="281" customWidth="1"/>
    <col min="15620" max="15620" width="5.08984375" style="281" customWidth="1"/>
    <col min="15621" max="15623" width="22.6328125" style="281" customWidth="1"/>
    <col min="15624" max="15624" width="2.08984375" style="281" customWidth="1"/>
    <col min="15625" max="15872" width="9" style="281"/>
    <col min="15873" max="15873" width="2.453125" style="281" customWidth="1"/>
    <col min="15874" max="15874" width="6.36328125" style="281" customWidth="1"/>
    <col min="15875" max="15875" width="17.6328125" style="281" customWidth="1"/>
    <col min="15876" max="15876" width="5.08984375" style="281" customWidth="1"/>
    <col min="15877" max="15879" width="22.6328125" style="281" customWidth="1"/>
    <col min="15880" max="15880" width="2.08984375" style="281" customWidth="1"/>
    <col min="15881" max="16128" width="9" style="281"/>
    <col min="16129" max="16129" width="2.453125" style="281" customWidth="1"/>
    <col min="16130" max="16130" width="6.36328125" style="281" customWidth="1"/>
    <col min="16131" max="16131" width="17.6328125" style="281" customWidth="1"/>
    <col min="16132" max="16132" width="5.08984375" style="281" customWidth="1"/>
    <col min="16133" max="16135" width="22.6328125" style="281" customWidth="1"/>
    <col min="16136" max="16136" width="2.08984375" style="281" customWidth="1"/>
    <col min="16137" max="16384" width="9" style="281"/>
  </cols>
  <sheetData>
    <row r="1" spans="2:10" ht="21.75" customHeight="1"/>
    <row r="2" spans="2:10" s="282" customFormat="1" ht="23.5">
      <c r="B2" s="896" t="s">
        <v>651</v>
      </c>
      <c r="C2" s="896"/>
      <c r="D2" s="896"/>
      <c r="E2" s="896"/>
      <c r="F2" s="896"/>
      <c r="G2" s="896"/>
    </row>
    <row r="3" spans="2:10" s="282" customFormat="1" ht="24" customHeight="1">
      <c r="C3" s="283"/>
      <c r="D3" s="283"/>
      <c r="E3" s="283"/>
      <c r="F3" s="283"/>
      <c r="G3" s="284" t="s">
        <v>652</v>
      </c>
    </row>
    <row r="4" spans="2:10" ht="32.25" customHeight="1" thickBot="1">
      <c r="C4" s="285"/>
      <c r="D4" s="293"/>
      <c r="E4" s="293"/>
      <c r="F4" s="293"/>
      <c r="G4" s="286" t="s">
        <v>519</v>
      </c>
    </row>
    <row r="5" spans="2:10" ht="31.5" customHeight="1" thickBot="1">
      <c r="B5" s="897" t="s">
        <v>653</v>
      </c>
      <c r="C5" s="898"/>
      <c r="D5" s="899"/>
      <c r="E5" s="287" t="s">
        <v>520</v>
      </c>
      <c r="F5" s="288" t="s">
        <v>521</v>
      </c>
      <c r="G5" s="289" t="s">
        <v>522</v>
      </c>
    </row>
    <row r="6" spans="2:10" ht="31.5" customHeight="1">
      <c r="B6" s="890" t="s">
        <v>523</v>
      </c>
      <c r="C6" s="891"/>
      <c r="D6" s="891"/>
      <c r="E6" s="375" t="s">
        <v>51</v>
      </c>
      <c r="F6" s="376" t="s">
        <v>654</v>
      </c>
      <c r="G6" s="290" t="s">
        <v>125</v>
      </c>
      <c r="H6" s="291"/>
    </row>
    <row r="7" spans="2:10" ht="31.5" customHeight="1" thickBot="1">
      <c r="B7" s="893"/>
      <c r="C7" s="894"/>
      <c r="D7" s="894"/>
      <c r="E7" s="377" t="s">
        <v>655</v>
      </c>
      <c r="F7" s="378" t="s">
        <v>54</v>
      </c>
      <c r="G7" s="379" t="s">
        <v>656</v>
      </c>
      <c r="H7" s="291"/>
    </row>
    <row r="8" spans="2:10" ht="31.5" customHeight="1">
      <c r="B8" s="890" t="s">
        <v>524</v>
      </c>
      <c r="C8" s="891"/>
      <c r="D8" s="892"/>
      <c r="E8" s="375" t="s">
        <v>657</v>
      </c>
      <c r="F8" s="380" t="s">
        <v>658</v>
      </c>
      <c r="G8" s="381" t="s">
        <v>659</v>
      </c>
      <c r="H8" s="291"/>
      <c r="J8" s="292"/>
    </row>
    <row r="9" spans="2:10" ht="31.5" customHeight="1" thickBot="1">
      <c r="B9" s="893"/>
      <c r="C9" s="894"/>
      <c r="D9" s="895"/>
      <c r="E9" s="382" t="s">
        <v>660</v>
      </c>
      <c r="F9" s="383" t="s">
        <v>660</v>
      </c>
      <c r="G9" s="379" t="s">
        <v>660</v>
      </c>
      <c r="H9" s="291"/>
    </row>
    <row r="10" spans="2:10" ht="31.5" customHeight="1">
      <c r="B10" s="890" t="s">
        <v>462</v>
      </c>
      <c r="C10" s="891"/>
      <c r="D10" s="892"/>
      <c r="E10" s="384" t="s">
        <v>661</v>
      </c>
      <c r="F10" s="385" t="s">
        <v>662</v>
      </c>
      <c r="G10" s="381" t="s">
        <v>663</v>
      </c>
      <c r="H10" s="291"/>
    </row>
    <row r="11" spans="2:10" ht="31.5" customHeight="1" thickBot="1">
      <c r="B11" s="893"/>
      <c r="C11" s="894"/>
      <c r="D11" s="895"/>
      <c r="E11" s="386" t="s">
        <v>664</v>
      </c>
      <c r="F11" s="378" t="s">
        <v>665</v>
      </c>
      <c r="G11" s="379" t="s">
        <v>666</v>
      </c>
      <c r="H11" s="291"/>
    </row>
    <row r="12" spans="2:10" ht="31.5" customHeight="1">
      <c r="B12" s="890" t="s">
        <v>667</v>
      </c>
      <c r="C12" s="891"/>
      <c r="D12" s="892"/>
      <c r="E12" s="387" t="s">
        <v>668</v>
      </c>
      <c r="F12" s="388" t="s">
        <v>668</v>
      </c>
      <c r="G12" s="389" t="s">
        <v>668</v>
      </c>
      <c r="H12" s="291"/>
      <c r="J12" s="292"/>
    </row>
    <row r="13" spans="2:10" ht="31.5" customHeight="1" thickBot="1">
      <c r="B13" s="893"/>
      <c r="C13" s="894"/>
      <c r="D13" s="895"/>
      <c r="E13" s="390" t="s">
        <v>668</v>
      </c>
      <c r="F13" s="391" t="s">
        <v>668</v>
      </c>
      <c r="G13" s="392" t="s">
        <v>668</v>
      </c>
      <c r="H13" s="291"/>
    </row>
    <row r="14" spans="2:10">
      <c r="C14" s="293"/>
      <c r="D14" s="293"/>
      <c r="E14" s="293"/>
      <c r="F14" s="293"/>
      <c r="G14" s="293"/>
      <c r="H14" s="292"/>
    </row>
    <row r="15" spans="2:10">
      <c r="C15" s="293"/>
      <c r="D15" s="293"/>
      <c r="E15" s="293"/>
      <c r="F15" s="293"/>
      <c r="G15" s="293"/>
      <c r="H15" s="292"/>
    </row>
    <row r="16" spans="2:10">
      <c r="C16" s="293"/>
      <c r="D16" s="293"/>
      <c r="E16" s="293"/>
      <c r="F16" s="293"/>
      <c r="G16" s="293"/>
      <c r="H16" s="292"/>
    </row>
    <row r="17" spans="3:8">
      <c r="C17" s="293"/>
      <c r="D17" s="293"/>
      <c r="E17" s="293"/>
      <c r="F17" s="293"/>
      <c r="G17" s="293"/>
      <c r="H17" s="292"/>
    </row>
    <row r="18" spans="3:8">
      <c r="C18" s="293"/>
      <c r="D18" s="293"/>
      <c r="E18" s="293"/>
      <c r="F18" s="293"/>
      <c r="G18" s="293"/>
      <c r="H18" s="292"/>
    </row>
    <row r="19" spans="3:8">
      <c r="C19" s="293"/>
      <c r="D19" s="293"/>
      <c r="E19" s="293"/>
      <c r="F19" s="293"/>
      <c r="G19" s="293"/>
      <c r="H19" s="292"/>
    </row>
    <row r="20" spans="3:8">
      <c r="C20" s="293"/>
      <c r="D20" s="293"/>
      <c r="E20" s="293"/>
      <c r="F20" s="293"/>
      <c r="G20" s="293"/>
      <c r="H20" s="292"/>
    </row>
    <row r="21" spans="3:8">
      <c r="C21" s="293"/>
      <c r="D21" s="293"/>
      <c r="E21" s="293"/>
      <c r="F21" s="293"/>
      <c r="G21" s="293"/>
      <c r="H21" s="292"/>
    </row>
    <row r="22" spans="3:8">
      <c r="H22" s="292"/>
    </row>
    <row r="23" spans="3:8">
      <c r="H23" s="292"/>
    </row>
    <row r="24" spans="3:8">
      <c r="H24" s="292"/>
    </row>
    <row r="25" spans="3:8" s="292" customFormat="1"/>
    <row r="26" spans="3:8" s="292" customFormat="1"/>
    <row r="27" spans="3:8" s="292" customFormat="1"/>
    <row r="28" spans="3:8" s="292" customFormat="1"/>
    <row r="29" spans="3:8" s="292" customFormat="1"/>
    <row r="30" spans="3:8" s="292" customFormat="1"/>
    <row r="31" spans="3:8" s="292" customFormat="1"/>
    <row r="32" spans="3:8" s="292" customFormat="1"/>
    <row r="33" s="292" customFormat="1"/>
    <row r="34" s="292" customFormat="1"/>
    <row r="35" s="292" customFormat="1"/>
    <row r="36" s="292" customFormat="1"/>
    <row r="37" s="292" customFormat="1"/>
    <row r="38" s="292" customFormat="1"/>
    <row r="39" s="292" customFormat="1"/>
    <row r="40" s="292" customFormat="1"/>
    <row r="41" s="292" customFormat="1"/>
    <row r="42" s="292" customFormat="1"/>
    <row r="43" s="292" customFormat="1"/>
    <row r="44" s="292" customFormat="1"/>
    <row r="45" s="292" customFormat="1"/>
    <row r="46" s="292" customFormat="1"/>
    <row r="47" s="292" customFormat="1"/>
    <row r="48" s="292" customFormat="1"/>
    <row r="49" s="292" customFormat="1"/>
    <row r="50" s="292" customFormat="1"/>
    <row r="51" s="292" customFormat="1"/>
    <row r="52" s="292" customFormat="1"/>
    <row r="53" s="292" customFormat="1"/>
    <row r="54" s="292" customFormat="1"/>
    <row r="55" s="292" customFormat="1"/>
    <row r="56" s="292" customFormat="1"/>
    <row r="57" s="292" customFormat="1"/>
    <row r="58" s="292" customFormat="1"/>
    <row r="59" s="292" customFormat="1"/>
    <row r="60" s="292" customFormat="1"/>
    <row r="61" s="292" customFormat="1"/>
    <row r="62" s="292" customFormat="1"/>
    <row r="63" s="292" customFormat="1"/>
    <row r="64" s="292" customFormat="1"/>
    <row r="65" s="292" customFormat="1"/>
    <row r="66" s="292" customFormat="1"/>
    <row r="67" s="292" customFormat="1"/>
    <row r="68" s="292" customFormat="1"/>
    <row r="69" s="292" customFormat="1"/>
    <row r="70" s="292" customFormat="1"/>
    <row r="71" s="292" customFormat="1"/>
    <row r="72" s="292" customFormat="1"/>
    <row r="73" s="292" customFormat="1"/>
    <row r="74" s="292" customFormat="1"/>
    <row r="75" s="292" customFormat="1"/>
    <row r="76" s="292" customFormat="1"/>
    <row r="77" s="292" customFormat="1"/>
    <row r="78" s="292" customFormat="1"/>
    <row r="79" s="292" customFormat="1"/>
    <row r="80" s="292" customFormat="1"/>
    <row r="81" s="292" customFormat="1"/>
    <row r="82" s="292" customFormat="1"/>
    <row r="83" s="292" customFormat="1"/>
  </sheetData>
  <mergeCells count="6">
    <mergeCell ref="B12:D13"/>
    <mergeCell ref="B2:G2"/>
    <mergeCell ref="B5:D5"/>
    <mergeCell ref="B6:D7"/>
    <mergeCell ref="B8:D9"/>
    <mergeCell ref="B10:D11"/>
  </mergeCells>
  <phoneticPr fontId="4"/>
  <printOptions horizontalCentered="1"/>
  <pageMargins left="0.43307086614173229" right="0.43307086614173229" top="0.59055118110236227" bottom="0.51181102362204722" header="0.51181102362204722" footer="0.43307086614173229"/>
  <pageSetup paperSize="9" scale="130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J120"/>
  <sheetViews>
    <sheetView showGridLines="0" zoomScale="87" zoomScaleNormal="87" workbookViewId="0">
      <selection activeCell="O34" sqref="O34"/>
    </sheetView>
  </sheetViews>
  <sheetFormatPr defaultRowHeight="15.5"/>
  <cols>
    <col min="1" max="1" width="5" customWidth="1"/>
    <col min="2" max="2" width="5.90625" customWidth="1"/>
    <col min="3" max="3" width="5.08984375" style="94" customWidth="1"/>
    <col min="4" max="9" width="3.26953125" customWidth="1"/>
    <col min="10" max="10" width="3.36328125" customWidth="1"/>
    <col min="11" max="15" width="3.26953125" customWidth="1"/>
    <col min="17" max="17" width="3.6328125" style="90" customWidth="1"/>
    <col min="18" max="18" width="5" customWidth="1"/>
    <col min="19" max="19" width="5.90625" customWidth="1"/>
    <col min="20" max="20" width="5.08984375" style="94" customWidth="1"/>
    <col min="21" max="32" width="3.26953125" customWidth="1"/>
    <col min="34" max="34" width="5.08984375" style="91" hidden="1" customWidth="1"/>
    <col min="35" max="35" width="5.08984375" hidden="1" customWidth="1"/>
    <col min="36" max="36" width="11" hidden="1" customWidth="1"/>
  </cols>
  <sheetData>
    <row r="1" spans="1:36" ht="18.75" customHeight="1">
      <c r="A1" s="932" t="s">
        <v>0</v>
      </c>
      <c r="B1" s="932"/>
      <c r="C1" s="932"/>
      <c r="D1" s="932"/>
      <c r="E1" s="932"/>
      <c r="F1" s="89"/>
      <c r="G1" s="89"/>
      <c r="H1" s="946" t="s">
        <v>190</v>
      </c>
      <c r="I1" s="946"/>
      <c r="J1" s="946"/>
      <c r="K1" s="946"/>
      <c r="L1" s="946"/>
      <c r="O1" s="934" t="s">
        <v>191</v>
      </c>
      <c r="P1" s="934"/>
      <c r="R1" s="932" t="s">
        <v>0</v>
      </c>
      <c r="S1" s="932"/>
      <c r="T1" s="932"/>
      <c r="U1" s="932"/>
      <c r="V1" s="932"/>
      <c r="W1" s="89"/>
      <c r="X1" s="89"/>
      <c r="Y1" s="946" t="s">
        <v>190</v>
      </c>
      <c r="Z1" s="946"/>
      <c r="AA1" s="946"/>
      <c r="AB1" s="946"/>
      <c r="AC1" s="946"/>
      <c r="AF1" s="934" t="s">
        <v>191</v>
      </c>
      <c r="AG1" s="934"/>
    </row>
    <row r="2" spans="1:36" ht="6.75" customHeight="1">
      <c r="A2" s="932"/>
      <c r="B2" s="932"/>
      <c r="C2" s="932"/>
      <c r="D2" s="932"/>
      <c r="E2" s="932"/>
      <c r="F2" s="89"/>
      <c r="G2" s="89"/>
      <c r="H2" s="946"/>
      <c r="I2" s="946"/>
      <c r="J2" s="946"/>
      <c r="K2" s="946"/>
      <c r="L2" s="946"/>
      <c r="N2" s="92"/>
      <c r="O2" s="944" t="s">
        <v>192</v>
      </c>
      <c r="P2" s="944"/>
      <c r="R2" s="932"/>
      <c r="S2" s="932"/>
      <c r="T2" s="932"/>
      <c r="U2" s="932"/>
      <c r="V2" s="932"/>
      <c r="W2" s="89"/>
      <c r="X2" s="89"/>
      <c r="Y2" s="946"/>
      <c r="Z2" s="946"/>
      <c r="AA2" s="946"/>
      <c r="AB2" s="946"/>
      <c r="AC2" s="946"/>
      <c r="AE2" s="92"/>
      <c r="AF2" s="944" t="s">
        <v>193</v>
      </c>
      <c r="AG2" s="944"/>
    </row>
    <row r="3" spans="1:36" ht="19.5" customHeight="1">
      <c r="B3" s="93" t="s">
        <v>3</v>
      </c>
      <c r="O3" s="944"/>
      <c r="P3" s="944"/>
      <c r="S3" s="93" t="s">
        <v>3</v>
      </c>
      <c r="AF3" s="944"/>
      <c r="AG3" s="944"/>
    </row>
    <row r="4" spans="1:36" ht="6.75" customHeight="1" thickBot="1">
      <c r="B4" s="93"/>
      <c r="O4" s="945"/>
      <c r="P4" s="945"/>
      <c r="S4" s="93"/>
      <c r="AF4" s="945"/>
      <c r="AG4" s="945"/>
    </row>
    <row r="5" spans="1:36" ht="16.5" customHeight="1">
      <c r="A5" s="937" t="s">
        <v>194</v>
      </c>
      <c r="B5" s="938"/>
      <c r="C5" s="939"/>
      <c r="D5" s="903" t="str">
        <f>LEFT(C8,3)</f>
        <v>宇津木</v>
      </c>
      <c r="E5" s="904"/>
      <c r="F5" s="905"/>
      <c r="G5" s="903" t="str">
        <f>LEFT(C14,2)</f>
        <v>金子</v>
      </c>
      <c r="H5" s="904"/>
      <c r="I5" s="905"/>
      <c r="J5" s="903" t="str">
        <f>LEFT(C20,2)</f>
        <v>木村</v>
      </c>
      <c r="K5" s="904"/>
      <c r="L5" s="905"/>
      <c r="M5" s="903" t="str">
        <f>LEFT(C26,2)</f>
        <v/>
      </c>
      <c r="N5" s="904"/>
      <c r="O5" s="905"/>
      <c r="P5" s="909" t="s">
        <v>195</v>
      </c>
      <c r="Q5" s="95"/>
      <c r="R5" s="937" t="s">
        <v>196</v>
      </c>
      <c r="S5" s="938"/>
      <c r="T5" s="939"/>
      <c r="U5" s="903" t="str">
        <f>LEFT(T8,2)</f>
        <v>吉田</v>
      </c>
      <c r="V5" s="904"/>
      <c r="W5" s="905"/>
      <c r="X5" s="903" t="str">
        <f>LEFT(T14,2)</f>
        <v>関谷</v>
      </c>
      <c r="Y5" s="904"/>
      <c r="Z5" s="905"/>
      <c r="AA5" s="903" t="str">
        <f>LEFT(T20,2)</f>
        <v>藤原</v>
      </c>
      <c r="AB5" s="904"/>
      <c r="AC5" s="905"/>
      <c r="AD5" s="903" t="str">
        <f>LEFT(T26,2)</f>
        <v/>
      </c>
      <c r="AE5" s="904"/>
      <c r="AF5" s="905"/>
      <c r="AG5" s="909" t="s">
        <v>195</v>
      </c>
      <c r="AI5" s="7">
        <v>1</v>
      </c>
      <c r="AJ5" s="8" t="s">
        <v>1</v>
      </c>
    </row>
    <row r="6" spans="1:36" ht="16.5" customHeight="1">
      <c r="A6" s="96" t="s">
        <v>197</v>
      </c>
      <c r="B6" s="97" t="s">
        <v>198</v>
      </c>
      <c r="C6" s="98"/>
      <c r="D6" s="906"/>
      <c r="E6" s="907"/>
      <c r="F6" s="908"/>
      <c r="G6" s="906"/>
      <c r="H6" s="907"/>
      <c r="I6" s="908"/>
      <c r="J6" s="906"/>
      <c r="K6" s="907"/>
      <c r="L6" s="908"/>
      <c r="M6" s="906"/>
      <c r="N6" s="907"/>
      <c r="O6" s="908"/>
      <c r="P6" s="910"/>
      <c r="Q6" s="95"/>
      <c r="R6" s="96" t="s">
        <v>197</v>
      </c>
      <c r="S6" s="97" t="s">
        <v>198</v>
      </c>
      <c r="T6" s="98"/>
      <c r="U6" s="906"/>
      <c r="V6" s="907"/>
      <c r="W6" s="908"/>
      <c r="X6" s="906"/>
      <c r="Y6" s="907"/>
      <c r="Z6" s="908"/>
      <c r="AA6" s="906"/>
      <c r="AB6" s="907"/>
      <c r="AC6" s="908"/>
      <c r="AD6" s="906"/>
      <c r="AE6" s="907"/>
      <c r="AF6" s="908"/>
      <c r="AG6" s="910"/>
      <c r="AI6" s="7">
        <v>2</v>
      </c>
      <c r="AJ6" s="8" t="s">
        <v>2</v>
      </c>
    </row>
    <row r="7" spans="1:36" ht="20.149999999999999" customHeight="1">
      <c r="A7" s="922" t="s">
        <v>199</v>
      </c>
      <c r="B7" s="940" t="s">
        <v>200</v>
      </c>
      <c r="C7" s="99">
        <v>1</v>
      </c>
      <c r="D7" s="911"/>
      <c r="E7" s="912"/>
      <c r="F7" s="913"/>
      <c r="G7" s="397">
        <v>11</v>
      </c>
      <c r="H7" s="101" t="s">
        <v>201</v>
      </c>
      <c r="I7" s="399">
        <v>3</v>
      </c>
      <c r="J7" s="397">
        <v>11</v>
      </c>
      <c r="K7" s="101" t="s">
        <v>201</v>
      </c>
      <c r="L7" s="399">
        <v>1</v>
      </c>
      <c r="M7" s="397"/>
      <c r="N7" s="101" t="s">
        <v>201</v>
      </c>
      <c r="O7" s="399"/>
      <c r="P7" s="103"/>
      <c r="Q7" s="104">
        <v>1</v>
      </c>
      <c r="R7" s="922" t="s">
        <v>202</v>
      </c>
      <c r="S7" s="940" t="s">
        <v>200</v>
      </c>
      <c r="T7" s="99">
        <v>1</v>
      </c>
      <c r="U7" s="911"/>
      <c r="V7" s="912"/>
      <c r="W7" s="913"/>
      <c r="X7" s="397">
        <v>11</v>
      </c>
      <c r="Y7" s="398" t="s">
        <v>201</v>
      </c>
      <c r="Z7" s="399">
        <v>9</v>
      </c>
      <c r="AA7" s="397">
        <v>11</v>
      </c>
      <c r="AB7" s="398" t="s">
        <v>201</v>
      </c>
      <c r="AC7" s="399">
        <v>3</v>
      </c>
      <c r="AD7" s="397"/>
      <c r="AE7" s="398" t="s">
        <v>201</v>
      </c>
      <c r="AF7" s="399"/>
      <c r="AG7" s="103"/>
      <c r="AH7" s="91">
        <v>4</v>
      </c>
      <c r="AI7" s="7">
        <v>3</v>
      </c>
      <c r="AJ7" s="10" t="s">
        <v>4</v>
      </c>
    </row>
    <row r="8" spans="1:36" ht="20.149999999999999" customHeight="1">
      <c r="A8" s="923"/>
      <c r="B8" s="941"/>
      <c r="C8" s="920" t="str">
        <f>IF(Q7="","",VLOOKUP(Q7,$AI$5:$AJ$32,2))</f>
        <v>宇津木孝章</v>
      </c>
      <c r="D8" s="914"/>
      <c r="E8" s="915"/>
      <c r="F8" s="916"/>
      <c r="G8" s="320">
        <v>11</v>
      </c>
      <c r="H8" s="106" t="s">
        <v>203</v>
      </c>
      <c r="I8" s="312">
        <v>3</v>
      </c>
      <c r="J8" s="320">
        <v>11</v>
      </c>
      <c r="K8" s="106" t="s">
        <v>203</v>
      </c>
      <c r="L8" s="312">
        <v>5</v>
      </c>
      <c r="M8" s="320"/>
      <c r="N8" s="106" t="s">
        <v>203</v>
      </c>
      <c r="O8" s="312"/>
      <c r="P8" s="108" t="s">
        <v>698</v>
      </c>
      <c r="Q8" s="104"/>
      <c r="R8" s="923"/>
      <c r="S8" s="941"/>
      <c r="T8" s="920" t="str">
        <f>IF(AH7="","",VLOOKUP(AH7,$AI$5:$AJ$32,2))</f>
        <v>吉田信一</v>
      </c>
      <c r="U8" s="914"/>
      <c r="V8" s="915"/>
      <c r="W8" s="916"/>
      <c r="X8" s="320">
        <v>11</v>
      </c>
      <c r="Y8" s="106" t="s">
        <v>203</v>
      </c>
      <c r="Z8" s="312">
        <v>7</v>
      </c>
      <c r="AA8" s="320">
        <v>11</v>
      </c>
      <c r="AB8" s="106" t="s">
        <v>203</v>
      </c>
      <c r="AC8" s="312">
        <v>2</v>
      </c>
      <c r="AD8" s="320"/>
      <c r="AE8" s="106" t="s">
        <v>203</v>
      </c>
      <c r="AF8" s="312"/>
      <c r="AG8" s="108" t="s">
        <v>698</v>
      </c>
      <c r="AI8" s="7">
        <v>4</v>
      </c>
      <c r="AJ8" s="8" t="s">
        <v>5</v>
      </c>
    </row>
    <row r="9" spans="1:36" ht="20.149999999999999" customHeight="1">
      <c r="A9" s="923"/>
      <c r="B9" s="941"/>
      <c r="C9" s="920"/>
      <c r="D9" s="914"/>
      <c r="E9" s="915"/>
      <c r="F9" s="916"/>
      <c r="G9" s="320">
        <v>11</v>
      </c>
      <c r="H9" s="106" t="s">
        <v>203</v>
      </c>
      <c r="I9" s="312">
        <v>2</v>
      </c>
      <c r="J9" s="320">
        <v>11</v>
      </c>
      <c r="K9" s="106" t="s">
        <v>203</v>
      </c>
      <c r="L9" s="312">
        <v>3</v>
      </c>
      <c r="M9" s="320"/>
      <c r="N9" s="106" t="s">
        <v>203</v>
      </c>
      <c r="O9" s="312"/>
      <c r="P9" s="109"/>
      <c r="Q9" s="104"/>
      <c r="R9" s="923"/>
      <c r="S9" s="941"/>
      <c r="T9" s="920"/>
      <c r="U9" s="914"/>
      <c r="V9" s="915"/>
      <c r="W9" s="916"/>
      <c r="X9" s="320">
        <v>11</v>
      </c>
      <c r="Y9" s="106" t="s">
        <v>203</v>
      </c>
      <c r="Z9" s="312">
        <v>4</v>
      </c>
      <c r="AA9" s="320">
        <v>11</v>
      </c>
      <c r="AB9" s="106" t="s">
        <v>203</v>
      </c>
      <c r="AC9" s="312">
        <v>2</v>
      </c>
      <c r="AD9" s="320"/>
      <c r="AE9" s="106" t="s">
        <v>203</v>
      </c>
      <c r="AF9" s="312"/>
      <c r="AG9" s="109"/>
      <c r="AI9" s="7">
        <v>5</v>
      </c>
      <c r="AJ9" s="8" t="s">
        <v>16</v>
      </c>
    </row>
    <row r="10" spans="1:36" ht="20.149999999999999" customHeight="1">
      <c r="A10" s="923"/>
      <c r="B10" s="941"/>
      <c r="C10" s="920"/>
      <c r="D10" s="914"/>
      <c r="E10" s="915"/>
      <c r="F10" s="916"/>
      <c r="G10" s="320"/>
      <c r="H10" s="106" t="s">
        <v>203</v>
      </c>
      <c r="I10" s="312"/>
      <c r="J10" s="320"/>
      <c r="K10" s="106" t="s">
        <v>203</v>
      </c>
      <c r="L10" s="312"/>
      <c r="M10" s="320"/>
      <c r="N10" s="106" t="s">
        <v>203</v>
      </c>
      <c r="O10" s="312"/>
      <c r="P10" s="110" t="s">
        <v>204</v>
      </c>
      <c r="Q10" s="104"/>
      <c r="R10" s="923"/>
      <c r="S10" s="941"/>
      <c r="T10" s="920"/>
      <c r="U10" s="914"/>
      <c r="V10" s="915"/>
      <c r="W10" s="916"/>
      <c r="X10" s="320"/>
      <c r="Y10" s="106" t="s">
        <v>203</v>
      </c>
      <c r="Z10" s="312"/>
      <c r="AA10" s="320"/>
      <c r="AB10" s="106" t="s">
        <v>203</v>
      </c>
      <c r="AC10" s="312"/>
      <c r="AD10" s="320"/>
      <c r="AE10" s="106" t="s">
        <v>203</v>
      </c>
      <c r="AF10" s="312"/>
      <c r="AG10" s="110" t="s">
        <v>204</v>
      </c>
      <c r="AI10" s="7">
        <v>6</v>
      </c>
      <c r="AJ10" s="8" t="s">
        <v>19</v>
      </c>
    </row>
    <row r="11" spans="1:36" ht="20.149999999999999" customHeight="1">
      <c r="A11" s="923"/>
      <c r="B11" s="941"/>
      <c r="C11" s="920"/>
      <c r="D11" s="914"/>
      <c r="E11" s="915"/>
      <c r="F11" s="916"/>
      <c r="G11" s="320"/>
      <c r="H11" s="106" t="s">
        <v>203</v>
      </c>
      <c r="I11" s="312"/>
      <c r="J11" s="320"/>
      <c r="K11" s="106" t="s">
        <v>203</v>
      </c>
      <c r="L11" s="312"/>
      <c r="M11" s="320"/>
      <c r="N11" s="106" t="s">
        <v>203</v>
      </c>
      <c r="O11" s="312"/>
      <c r="P11" s="900">
        <v>1</v>
      </c>
      <c r="Q11" s="104"/>
      <c r="R11" s="923"/>
      <c r="S11" s="941"/>
      <c r="T11" s="920"/>
      <c r="U11" s="914"/>
      <c r="V11" s="915"/>
      <c r="W11" s="916"/>
      <c r="X11" s="320"/>
      <c r="Y11" s="106" t="s">
        <v>203</v>
      </c>
      <c r="Z11" s="312"/>
      <c r="AA11" s="320"/>
      <c r="AB11" s="106" t="s">
        <v>203</v>
      </c>
      <c r="AC11" s="312"/>
      <c r="AD11" s="320"/>
      <c r="AE11" s="106" t="s">
        <v>203</v>
      </c>
      <c r="AF11" s="312"/>
      <c r="AG11" s="900">
        <v>1</v>
      </c>
      <c r="AI11" s="7">
        <v>7</v>
      </c>
      <c r="AJ11" s="10" t="s">
        <v>23</v>
      </c>
    </row>
    <row r="12" spans="1:36" ht="20.149999999999999" customHeight="1">
      <c r="A12" s="923"/>
      <c r="B12" s="941"/>
      <c r="C12" s="928"/>
      <c r="D12" s="929"/>
      <c r="E12" s="930"/>
      <c r="F12" s="931"/>
      <c r="G12" s="401">
        <v>3</v>
      </c>
      <c r="H12" s="112" t="s">
        <v>203</v>
      </c>
      <c r="I12" s="402">
        <v>0</v>
      </c>
      <c r="J12" s="401">
        <v>3</v>
      </c>
      <c r="K12" s="112" t="s">
        <v>203</v>
      </c>
      <c r="L12" s="402">
        <v>0</v>
      </c>
      <c r="M12" s="401"/>
      <c r="N12" s="112" t="s">
        <v>203</v>
      </c>
      <c r="O12" s="402"/>
      <c r="P12" s="901"/>
      <c r="Q12" s="104"/>
      <c r="R12" s="923"/>
      <c r="S12" s="941"/>
      <c r="T12" s="928"/>
      <c r="U12" s="929"/>
      <c r="V12" s="930"/>
      <c r="W12" s="931"/>
      <c r="X12" s="401">
        <v>3</v>
      </c>
      <c r="Y12" s="400" t="s">
        <v>203</v>
      </c>
      <c r="Z12" s="402">
        <v>0</v>
      </c>
      <c r="AA12" s="401">
        <v>3</v>
      </c>
      <c r="AB12" s="400" t="s">
        <v>203</v>
      </c>
      <c r="AC12" s="402">
        <v>0</v>
      </c>
      <c r="AD12" s="401"/>
      <c r="AE12" s="400" t="s">
        <v>203</v>
      </c>
      <c r="AF12" s="402"/>
      <c r="AG12" s="901"/>
      <c r="AI12" s="7">
        <v>8</v>
      </c>
      <c r="AJ12" s="10" t="s">
        <v>27</v>
      </c>
    </row>
    <row r="13" spans="1:36" ht="20.149999999999999" customHeight="1">
      <c r="A13" s="923"/>
      <c r="B13" s="942"/>
      <c r="C13" s="99">
        <v>2</v>
      </c>
      <c r="D13" s="397">
        <v>3</v>
      </c>
      <c r="E13" s="398" t="s">
        <v>203</v>
      </c>
      <c r="F13" s="399">
        <v>11</v>
      </c>
      <c r="G13" s="911"/>
      <c r="H13" s="912"/>
      <c r="I13" s="913"/>
      <c r="J13" s="397">
        <v>11</v>
      </c>
      <c r="K13" s="398" t="s">
        <v>203</v>
      </c>
      <c r="L13" s="399">
        <v>5</v>
      </c>
      <c r="M13" s="397"/>
      <c r="N13" s="398" t="s">
        <v>203</v>
      </c>
      <c r="O13" s="399"/>
      <c r="P13" s="103"/>
      <c r="Q13" s="104">
        <v>2</v>
      </c>
      <c r="R13" s="923"/>
      <c r="S13" s="942"/>
      <c r="T13" s="99">
        <v>2</v>
      </c>
      <c r="U13" s="397">
        <v>9</v>
      </c>
      <c r="V13" s="398" t="s">
        <v>203</v>
      </c>
      <c r="W13" s="399">
        <v>11</v>
      </c>
      <c r="X13" s="911"/>
      <c r="Y13" s="912"/>
      <c r="Z13" s="913"/>
      <c r="AA13" s="397">
        <v>11</v>
      </c>
      <c r="AB13" s="398" t="s">
        <v>203</v>
      </c>
      <c r="AC13" s="399">
        <v>3</v>
      </c>
      <c r="AD13" s="397"/>
      <c r="AE13" s="398" t="s">
        <v>203</v>
      </c>
      <c r="AF13" s="399"/>
      <c r="AG13" s="103"/>
      <c r="AH13" s="91">
        <v>5</v>
      </c>
      <c r="AI13" s="7">
        <v>9</v>
      </c>
      <c r="AJ13" s="8" t="s">
        <v>29</v>
      </c>
    </row>
    <row r="14" spans="1:36" ht="20.149999999999999" customHeight="1">
      <c r="A14" s="923"/>
      <c r="B14" s="942"/>
      <c r="C14" s="920" t="str">
        <f>IF(Q13="","",VLOOKUP(Q13,$AI$5:$AJ$32,2))</f>
        <v>金子　修</v>
      </c>
      <c r="D14" s="320">
        <v>3</v>
      </c>
      <c r="E14" s="106" t="s">
        <v>203</v>
      </c>
      <c r="F14" s="312">
        <v>11</v>
      </c>
      <c r="G14" s="914"/>
      <c r="H14" s="915"/>
      <c r="I14" s="916"/>
      <c r="J14" s="320">
        <v>11</v>
      </c>
      <c r="K14" s="106" t="s">
        <v>203</v>
      </c>
      <c r="L14" s="312">
        <v>5</v>
      </c>
      <c r="M14" s="320"/>
      <c r="N14" s="106" t="s">
        <v>203</v>
      </c>
      <c r="O14" s="312"/>
      <c r="P14" s="403" t="s">
        <v>699</v>
      </c>
      <c r="Q14" s="104"/>
      <c r="R14" s="923"/>
      <c r="S14" s="942"/>
      <c r="T14" s="920" t="str">
        <f>IF(AH13="","",VLOOKUP(AH13,$AI$5:$AJ$32,2))</f>
        <v>関谷賢太郎</v>
      </c>
      <c r="U14" s="320">
        <v>7</v>
      </c>
      <c r="V14" s="106" t="s">
        <v>203</v>
      </c>
      <c r="W14" s="312">
        <v>11</v>
      </c>
      <c r="X14" s="914"/>
      <c r="Y14" s="915"/>
      <c r="Z14" s="916"/>
      <c r="AA14" s="320">
        <v>11</v>
      </c>
      <c r="AB14" s="106" t="s">
        <v>203</v>
      </c>
      <c r="AC14" s="312">
        <v>3</v>
      </c>
      <c r="AD14" s="320"/>
      <c r="AE14" s="106" t="s">
        <v>203</v>
      </c>
      <c r="AF14" s="312"/>
      <c r="AG14" s="403" t="s">
        <v>699</v>
      </c>
      <c r="AI14" s="7">
        <v>10</v>
      </c>
      <c r="AJ14" s="10" t="s">
        <v>33</v>
      </c>
    </row>
    <row r="15" spans="1:36" ht="20.149999999999999" customHeight="1">
      <c r="A15" s="923"/>
      <c r="B15" s="942"/>
      <c r="C15" s="920"/>
      <c r="D15" s="320">
        <v>2</v>
      </c>
      <c r="E15" s="106" t="s">
        <v>203</v>
      </c>
      <c r="F15" s="312">
        <v>11</v>
      </c>
      <c r="G15" s="914"/>
      <c r="H15" s="915"/>
      <c r="I15" s="916"/>
      <c r="J15" s="320">
        <v>11</v>
      </c>
      <c r="K15" s="106" t="s">
        <v>203</v>
      </c>
      <c r="L15" s="312">
        <v>8</v>
      </c>
      <c r="M15" s="320"/>
      <c r="N15" s="106" t="s">
        <v>203</v>
      </c>
      <c r="O15" s="312"/>
      <c r="P15" s="109"/>
      <c r="Q15" s="104"/>
      <c r="R15" s="923"/>
      <c r="S15" s="942"/>
      <c r="T15" s="920"/>
      <c r="U15" s="320">
        <v>4</v>
      </c>
      <c r="V15" s="106" t="s">
        <v>203</v>
      </c>
      <c r="W15" s="312">
        <v>11</v>
      </c>
      <c r="X15" s="914"/>
      <c r="Y15" s="915"/>
      <c r="Z15" s="916"/>
      <c r="AA15" s="320">
        <v>11</v>
      </c>
      <c r="AB15" s="106" t="s">
        <v>203</v>
      </c>
      <c r="AC15" s="312">
        <v>3</v>
      </c>
      <c r="AD15" s="320"/>
      <c r="AE15" s="106" t="s">
        <v>203</v>
      </c>
      <c r="AF15" s="312"/>
      <c r="AG15" s="109"/>
      <c r="AI15" s="7">
        <v>11</v>
      </c>
      <c r="AJ15" s="10" t="s">
        <v>205</v>
      </c>
    </row>
    <row r="16" spans="1:36" ht="20.149999999999999" customHeight="1">
      <c r="A16" s="923"/>
      <c r="B16" s="942"/>
      <c r="C16" s="920"/>
      <c r="D16" s="320"/>
      <c r="E16" s="106" t="s">
        <v>203</v>
      </c>
      <c r="F16" s="312"/>
      <c r="G16" s="914"/>
      <c r="H16" s="915"/>
      <c r="I16" s="916"/>
      <c r="J16" s="320"/>
      <c r="K16" s="106" t="s">
        <v>203</v>
      </c>
      <c r="L16" s="312"/>
      <c r="M16" s="320"/>
      <c r="N16" s="106" t="s">
        <v>203</v>
      </c>
      <c r="O16" s="312"/>
      <c r="P16" s="110" t="s">
        <v>204</v>
      </c>
      <c r="Q16" s="104"/>
      <c r="R16" s="923"/>
      <c r="S16" s="942"/>
      <c r="T16" s="920"/>
      <c r="U16" s="320"/>
      <c r="V16" s="106" t="s">
        <v>203</v>
      </c>
      <c r="W16" s="312"/>
      <c r="X16" s="914"/>
      <c r="Y16" s="915"/>
      <c r="Z16" s="916"/>
      <c r="AA16" s="320"/>
      <c r="AB16" s="106" t="s">
        <v>203</v>
      </c>
      <c r="AC16" s="312"/>
      <c r="AD16" s="320"/>
      <c r="AE16" s="106" t="s">
        <v>203</v>
      </c>
      <c r="AF16" s="312"/>
      <c r="AG16" s="110" t="s">
        <v>204</v>
      </c>
      <c r="AI16" s="7">
        <v>12</v>
      </c>
      <c r="AJ16" s="8" t="s">
        <v>206</v>
      </c>
    </row>
    <row r="17" spans="1:36" ht="20.149999999999999" customHeight="1">
      <c r="A17" s="923"/>
      <c r="B17" s="942"/>
      <c r="C17" s="920"/>
      <c r="D17" s="320"/>
      <c r="E17" s="106" t="s">
        <v>203</v>
      </c>
      <c r="F17" s="312"/>
      <c r="G17" s="914"/>
      <c r="H17" s="915"/>
      <c r="I17" s="916"/>
      <c r="J17" s="320"/>
      <c r="K17" s="106" t="s">
        <v>203</v>
      </c>
      <c r="L17" s="312"/>
      <c r="M17" s="320"/>
      <c r="N17" s="106" t="s">
        <v>203</v>
      </c>
      <c r="O17" s="312"/>
      <c r="P17" s="900">
        <v>2</v>
      </c>
      <c r="Q17" s="104"/>
      <c r="R17" s="923"/>
      <c r="S17" s="942"/>
      <c r="T17" s="920"/>
      <c r="U17" s="320"/>
      <c r="V17" s="106" t="s">
        <v>203</v>
      </c>
      <c r="W17" s="312"/>
      <c r="X17" s="914"/>
      <c r="Y17" s="915"/>
      <c r="Z17" s="916"/>
      <c r="AA17" s="320"/>
      <c r="AB17" s="106" t="s">
        <v>203</v>
      </c>
      <c r="AC17" s="312"/>
      <c r="AD17" s="320"/>
      <c r="AE17" s="106" t="s">
        <v>203</v>
      </c>
      <c r="AF17" s="312"/>
      <c r="AG17" s="900">
        <v>2</v>
      </c>
      <c r="AI17" s="7">
        <v>13</v>
      </c>
      <c r="AJ17" s="8" t="s">
        <v>207</v>
      </c>
    </row>
    <row r="18" spans="1:36" ht="20.149999999999999" customHeight="1">
      <c r="A18" s="923"/>
      <c r="B18" s="942"/>
      <c r="C18" s="928"/>
      <c r="D18" s="401">
        <v>0</v>
      </c>
      <c r="E18" s="400" t="s">
        <v>203</v>
      </c>
      <c r="F18" s="402">
        <v>3</v>
      </c>
      <c r="G18" s="929"/>
      <c r="H18" s="930"/>
      <c r="I18" s="931"/>
      <c r="J18" s="401">
        <v>3</v>
      </c>
      <c r="K18" s="400" t="s">
        <v>203</v>
      </c>
      <c r="L18" s="402">
        <v>0</v>
      </c>
      <c r="M18" s="401"/>
      <c r="N18" s="400" t="s">
        <v>203</v>
      </c>
      <c r="O18" s="402"/>
      <c r="P18" s="901"/>
      <c r="Q18" s="104"/>
      <c r="R18" s="923"/>
      <c r="S18" s="942"/>
      <c r="T18" s="928"/>
      <c r="U18" s="401">
        <v>0</v>
      </c>
      <c r="V18" s="400" t="s">
        <v>203</v>
      </c>
      <c r="W18" s="402">
        <v>3</v>
      </c>
      <c r="X18" s="929"/>
      <c r="Y18" s="930"/>
      <c r="Z18" s="931"/>
      <c r="AA18" s="401">
        <v>3</v>
      </c>
      <c r="AB18" s="400" t="s">
        <v>203</v>
      </c>
      <c r="AC18" s="402">
        <v>0</v>
      </c>
      <c r="AD18" s="401"/>
      <c r="AE18" s="400" t="s">
        <v>203</v>
      </c>
      <c r="AF18" s="402"/>
      <c r="AG18" s="901"/>
      <c r="AI18" s="7">
        <v>14</v>
      </c>
      <c r="AJ18" s="8" t="s">
        <v>45</v>
      </c>
    </row>
    <row r="19" spans="1:36" ht="20.149999999999999" customHeight="1">
      <c r="A19" s="923"/>
      <c r="B19" s="942"/>
      <c r="C19" s="99">
        <v>3</v>
      </c>
      <c r="D19" s="397">
        <v>1</v>
      </c>
      <c r="E19" s="398" t="s">
        <v>203</v>
      </c>
      <c r="F19" s="399">
        <v>11</v>
      </c>
      <c r="G19" s="397">
        <v>5</v>
      </c>
      <c r="H19" s="398" t="s">
        <v>203</v>
      </c>
      <c r="I19" s="399">
        <v>11</v>
      </c>
      <c r="J19" s="911"/>
      <c r="K19" s="912"/>
      <c r="L19" s="913"/>
      <c r="M19" s="397"/>
      <c r="N19" s="398" t="s">
        <v>203</v>
      </c>
      <c r="O19" s="399"/>
      <c r="P19" s="103"/>
      <c r="Q19" s="104">
        <v>3</v>
      </c>
      <c r="R19" s="923"/>
      <c r="S19" s="942"/>
      <c r="T19" s="99">
        <v>3</v>
      </c>
      <c r="U19" s="397">
        <v>3</v>
      </c>
      <c r="V19" s="398" t="s">
        <v>203</v>
      </c>
      <c r="W19" s="399">
        <v>11</v>
      </c>
      <c r="X19" s="397">
        <v>3</v>
      </c>
      <c r="Y19" s="398" t="s">
        <v>203</v>
      </c>
      <c r="Z19" s="399">
        <v>11</v>
      </c>
      <c r="AA19" s="911"/>
      <c r="AB19" s="912"/>
      <c r="AC19" s="913"/>
      <c r="AD19" s="397"/>
      <c r="AE19" s="398" t="s">
        <v>203</v>
      </c>
      <c r="AF19" s="399"/>
      <c r="AG19" s="103"/>
      <c r="AH19" s="91">
        <v>6</v>
      </c>
      <c r="AI19" s="7">
        <v>15</v>
      </c>
      <c r="AJ19" s="8" t="s">
        <v>48</v>
      </c>
    </row>
    <row r="20" spans="1:36" ht="20.149999999999999" customHeight="1">
      <c r="A20" s="923"/>
      <c r="B20" s="942"/>
      <c r="C20" s="920" t="str">
        <f>IF(Q19="","",VLOOKUP(Q19,$AI$5:$AJ$32,2))</f>
        <v>木村　斉</v>
      </c>
      <c r="D20" s="320">
        <v>5</v>
      </c>
      <c r="E20" s="106" t="s">
        <v>203</v>
      </c>
      <c r="F20" s="312">
        <v>11</v>
      </c>
      <c r="G20" s="320">
        <v>5</v>
      </c>
      <c r="H20" s="106" t="s">
        <v>203</v>
      </c>
      <c r="I20" s="312">
        <v>11</v>
      </c>
      <c r="J20" s="914"/>
      <c r="K20" s="915"/>
      <c r="L20" s="916"/>
      <c r="M20" s="320"/>
      <c r="N20" s="106" t="s">
        <v>203</v>
      </c>
      <c r="O20" s="312"/>
      <c r="P20" s="108" t="s">
        <v>700</v>
      </c>
      <c r="Q20" s="104"/>
      <c r="R20" s="923"/>
      <c r="S20" s="942"/>
      <c r="T20" s="920" t="str">
        <f>IF(AH19="","",VLOOKUP(AH19,$AI$5:$AJ$32,2))</f>
        <v>藤原盛弥</v>
      </c>
      <c r="U20" s="320">
        <v>2</v>
      </c>
      <c r="V20" s="106" t="s">
        <v>203</v>
      </c>
      <c r="W20" s="312">
        <v>11</v>
      </c>
      <c r="X20" s="320">
        <v>3</v>
      </c>
      <c r="Y20" s="106" t="s">
        <v>203</v>
      </c>
      <c r="Z20" s="312">
        <v>11</v>
      </c>
      <c r="AA20" s="914"/>
      <c r="AB20" s="915"/>
      <c r="AC20" s="916"/>
      <c r="AD20" s="320"/>
      <c r="AE20" s="106" t="s">
        <v>203</v>
      </c>
      <c r="AF20" s="312"/>
      <c r="AG20" s="108" t="s">
        <v>700</v>
      </c>
      <c r="AI20" s="7">
        <v>16</v>
      </c>
      <c r="AJ20" s="8" t="s">
        <v>52</v>
      </c>
    </row>
    <row r="21" spans="1:36" ht="20.149999999999999" customHeight="1">
      <c r="A21" s="923"/>
      <c r="B21" s="942"/>
      <c r="C21" s="920"/>
      <c r="D21" s="320">
        <v>3</v>
      </c>
      <c r="E21" s="106" t="s">
        <v>203</v>
      </c>
      <c r="F21" s="312">
        <v>11</v>
      </c>
      <c r="G21" s="320">
        <v>8</v>
      </c>
      <c r="H21" s="106" t="s">
        <v>203</v>
      </c>
      <c r="I21" s="312">
        <v>11</v>
      </c>
      <c r="J21" s="914"/>
      <c r="K21" s="915"/>
      <c r="L21" s="916"/>
      <c r="M21" s="320"/>
      <c r="N21" s="106" t="s">
        <v>203</v>
      </c>
      <c r="O21" s="312"/>
      <c r="P21" s="109"/>
      <c r="Q21" s="104"/>
      <c r="R21" s="923"/>
      <c r="S21" s="942"/>
      <c r="T21" s="920"/>
      <c r="U21" s="320">
        <v>2</v>
      </c>
      <c r="V21" s="106" t="s">
        <v>203</v>
      </c>
      <c r="W21" s="312">
        <v>11</v>
      </c>
      <c r="X21" s="320">
        <v>3</v>
      </c>
      <c r="Y21" s="106" t="s">
        <v>203</v>
      </c>
      <c r="Z21" s="312">
        <v>11</v>
      </c>
      <c r="AA21" s="914"/>
      <c r="AB21" s="915"/>
      <c r="AC21" s="916"/>
      <c r="AD21" s="320"/>
      <c r="AE21" s="106" t="s">
        <v>203</v>
      </c>
      <c r="AF21" s="312"/>
      <c r="AG21" s="109"/>
      <c r="AI21" s="7">
        <v>17</v>
      </c>
      <c r="AJ21" s="8" t="s">
        <v>56</v>
      </c>
    </row>
    <row r="22" spans="1:36" ht="20.149999999999999" customHeight="1">
      <c r="A22" s="923"/>
      <c r="B22" s="942"/>
      <c r="C22" s="920"/>
      <c r="D22" s="320"/>
      <c r="E22" s="106" t="s">
        <v>203</v>
      </c>
      <c r="F22" s="312"/>
      <c r="G22" s="320"/>
      <c r="H22" s="106" t="s">
        <v>203</v>
      </c>
      <c r="I22" s="312"/>
      <c r="J22" s="914"/>
      <c r="K22" s="915"/>
      <c r="L22" s="916"/>
      <c r="M22" s="320"/>
      <c r="N22" s="106" t="s">
        <v>203</v>
      </c>
      <c r="O22" s="312"/>
      <c r="P22" s="110" t="s">
        <v>204</v>
      </c>
      <c r="Q22" s="104"/>
      <c r="R22" s="923"/>
      <c r="S22" s="942"/>
      <c r="T22" s="920"/>
      <c r="U22" s="320"/>
      <c r="V22" s="106" t="s">
        <v>203</v>
      </c>
      <c r="W22" s="312"/>
      <c r="X22" s="320"/>
      <c r="Y22" s="106" t="s">
        <v>203</v>
      </c>
      <c r="Z22" s="312"/>
      <c r="AA22" s="914"/>
      <c r="AB22" s="915"/>
      <c r="AC22" s="916"/>
      <c r="AD22" s="320"/>
      <c r="AE22" s="106" t="s">
        <v>203</v>
      </c>
      <c r="AF22" s="312"/>
      <c r="AG22" s="110" t="s">
        <v>204</v>
      </c>
      <c r="AI22" s="7">
        <v>18</v>
      </c>
      <c r="AJ22" s="8" t="s">
        <v>58</v>
      </c>
    </row>
    <row r="23" spans="1:36" ht="20.149999999999999" customHeight="1">
      <c r="A23" s="923"/>
      <c r="B23" s="942"/>
      <c r="C23" s="920"/>
      <c r="D23" s="320"/>
      <c r="E23" s="106" t="s">
        <v>203</v>
      </c>
      <c r="F23" s="312"/>
      <c r="G23" s="320"/>
      <c r="H23" s="106" t="s">
        <v>203</v>
      </c>
      <c r="I23" s="312"/>
      <c r="J23" s="914"/>
      <c r="K23" s="915"/>
      <c r="L23" s="916"/>
      <c r="M23" s="320"/>
      <c r="N23" s="106" t="s">
        <v>203</v>
      </c>
      <c r="O23" s="312"/>
      <c r="P23" s="900">
        <v>3</v>
      </c>
      <c r="Q23" s="104"/>
      <c r="R23" s="923"/>
      <c r="S23" s="942"/>
      <c r="T23" s="920"/>
      <c r="U23" s="320"/>
      <c r="V23" s="106" t="s">
        <v>203</v>
      </c>
      <c r="W23" s="312"/>
      <c r="X23" s="320"/>
      <c r="Y23" s="106" t="s">
        <v>203</v>
      </c>
      <c r="Z23" s="312"/>
      <c r="AA23" s="914"/>
      <c r="AB23" s="915"/>
      <c r="AC23" s="916"/>
      <c r="AD23" s="320"/>
      <c r="AE23" s="106" t="s">
        <v>203</v>
      </c>
      <c r="AF23" s="312"/>
      <c r="AG23" s="900">
        <v>3</v>
      </c>
      <c r="AI23" s="7">
        <v>19</v>
      </c>
      <c r="AJ23" s="8" t="s">
        <v>61</v>
      </c>
    </row>
    <row r="24" spans="1:36" ht="20.149999999999999" customHeight="1">
      <c r="A24" s="923"/>
      <c r="B24" s="942"/>
      <c r="C24" s="928"/>
      <c r="D24" s="401">
        <v>0</v>
      </c>
      <c r="E24" s="400" t="s">
        <v>203</v>
      </c>
      <c r="F24" s="402">
        <v>3</v>
      </c>
      <c r="G24" s="401">
        <v>0</v>
      </c>
      <c r="H24" s="400" t="s">
        <v>203</v>
      </c>
      <c r="I24" s="402">
        <v>3</v>
      </c>
      <c r="J24" s="929"/>
      <c r="K24" s="930"/>
      <c r="L24" s="931"/>
      <c r="M24" s="401"/>
      <c r="N24" s="400" t="s">
        <v>203</v>
      </c>
      <c r="O24" s="402"/>
      <c r="P24" s="901"/>
      <c r="Q24" s="104"/>
      <c r="R24" s="923"/>
      <c r="S24" s="942"/>
      <c r="T24" s="928"/>
      <c r="U24" s="401">
        <v>0</v>
      </c>
      <c r="V24" s="400" t="s">
        <v>203</v>
      </c>
      <c r="W24" s="402">
        <v>3</v>
      </c>
      <c r="X24" s="401">
        <v>0</v>
      </c>
      <c r="Y24" s="400" t="s">
        <v>203</v>
      </c>
      <c r="Z24" s="402">
        <v>3</v>
      </c>
      <c r="AA24" s="929"/>
      <c r="AB24" s="930"/>
      <c r="AC24" s="931"/>
      <c r="AD24" s="401"/>
      <c r="AE24" s="400" t="s">
        <v>203</v>
      </c>
      <c r="AF24" s="402"/>
      <c r="AG24" s="901"/>
      <c r="AI24" s="7">
        <v>20</v>
      </c>
      <c r="AJ24" s="8" t="s">
        <v>63</v>
      </c>
    </row>
    <row r="25" spans="1:36" ht="20.149999999999999" customHeight="1">
      <c r="A25" s="923"/>
      <c r="B25" s="942"/>
      <c r="C25" s="99">
        <v>4</v>
      </c>
      <c r="D25" s="397"/>
      <c r="E25" s="398" t="s">
        <v>203</v>
      </c>
      <c r="F25" s="399"/>
      <c r="G25" s="397"/>
      <c r="H25" s="398" t="s">
        <v>203</v>
      </c>
      <c r="I25" s="399"/>
      <c r="J25" s="397"/>
      <c r="K25" s="398" t="s">
        <v>203</v>
      </c>
      <c r="L25" s="399"/>
      <c r="M25" s="911"/>
      <c r="N25" s="912"/>
      <c r="O25" s="913"/>
      <c r="P25" s="103"/>
      <c r="Q25" s="104"/>
      <c r="R25" s="923"/>
      <c r="S25" s="942"/>
      <c r="T25" s="99">
        <v>4</v>
      </c>
      <c r="U25" s="397"/>
      <c r="V25" s="398" t="s">
        <v>203</v>
      </c>
      <c r="W25" s="399"/>
      <c r="X25" s="397"/>
      <c r="Y25" s="398" t="s">
        <v>203</v>
      </c>
      <c r="Z25" s="399"/>
      <c r="AA25" s="397"/>
      <c r="AB25" s="398" t="s">
        <v>203</v>
      </c>
      <c r="AC25" s="399"/>
      <c r="AD25" s="911"/>
      <c r="AE25" s="912"/>
      <c r="AF25" s="913"/>
      <c r="AG25" s="103"/>
      <c r="AI25" s="7">
        <v>21</v>
      </c>
      <c r="AJ25" s="8" t="s">
        <v>65</v>
      </c>
    </row>
    <row r="26" spans="1:36" ht="20.149999999999999" customHeight="1">
      <c r="A26" s="923"/>
      <c r="B26" s="942"/>
      <c r="C26" s="920" t="str">
        <f>IF(Q25="","",VLOOKUP(Q25,$AI$5:$AJ$32,2))</f>
        <v/>
      </c>
      <c r="D26" s="320"/>
      <c r="E26" s="106" t="s">
        <v>203</v>
      </c>
      <c r="F26" s="312"/>
      <c r="G26" s="320"/>
      <c r="H26" s="106" t="s">
        <v>203</v>
      </c>
      <c r="I26" s="312"/>
      <c r="J26" s="320"/>
      <c r="K26" s="106" t="s">
        <v>203</v>
      </c>
      <c r="L26" s="312"/>
      <c r="M26" s="914"/>
      <c r="N26" s="915"/>
      <c r="O26" s="916"/>
      <c r="P26" s="109"/>
      <c r="Q26" s="104"/>
      <c r="R26" s="923"/>
      <c r="S26" s="942"/>
      <c r="T26" s="920" t="str">
        <f>IF(AH25="","",VLOOKUP(AH25,$AI$5:$AJ$32,2))</f>
        <v/>
      </c>
      <c r="U26" s="320"/>
      <c r="V26" s="106" t="s">
        <v>203</v>
      </c>
      <c r="W26" s="312"/>
      <c r="X26" s="320"/>
      <c r="Y26" s="106" t="s">
        <v>203</v>
      </c>
      <c r="Z26" s="312"/>
      <c r="AA26" s="320"/>
      <c r="AB26" s="106" t="s">
        <v>203</v>
      </c>
      <c r="AC26" s="312"/>
      <c r="AD26" s="914"/>
      <c r="AE26" s="915"/>
      <c r="AF26" s="916"/>
      <c r="AG26" s="109"/>
      <c r="AI26" s="7">
        <v>22</v>
      </c>
      <c r="AJ26" s="8" t="s">
        <v>66</v>
      </c>
    </row>
    <row r="27" spans="1:36" ht="20.149999999999999" customHeight="1">
      <c r="A27" s="923"/>
      <c r="B27" s="942"/>
      <c r="C27" s="920"/>
      <c r="D27" s="320"/>
      <c r="E27" s="106" t="s">
        <v>203</v>
      </c>
      <c r="F27" s="312"/>
      <c r="G27" s="320"/>
      <c r="H27" s="106" t="s">
        <v>203</v>
      </c>
      <c r="I27" s="312"/>
      <c r="J27" s="320"/>
      <c r="K27" s="106" t="s">
        <v>203</v>
      </c>
      <c r="L27" s="312"/>
      <c r="M27" s="914"/>
      <c r="N27" s="915"/>
      <c r="O27" s="916"/>
      <c r="P27" s="109"/>
      <c r="Q27" s="104"/>
      <c r="R27" s="923"/>
      <c r="S27" s="942"/>
      <c r="T27" s="920"/>
      <c r="U27" s="320"/>
      <c r="V27" s="106" t="s">
        <v>203</v>
      </c>
      <c r="W27" s="312"/>
      <c r="X27" s="320"/>
      <c r="Y27" s="106" t="s">
        <v>203</v>
      </c>
      <c r="Z27" s="312"/>
      <c r="AA27" s="320"/>
      <c r="AB27" s="106" t="s">
        <v>203</v>
      </c>
      <c r="AC27" s="312"/>
      <c r="AD27" s="914"/>
      <c r="AE27" s="915"/>
      <c r="AF27" s="916"/>
      <c r="AG27" s="109"/>
      <c r="AI27" s="7">
        <v>23</v>
      </c>
      <c r="AJ27" s="8" t="s">
        <v>74</v>
      </c>
    </row>
    <row r="28" spans="1:36" ht="20.149999999999999" customHeight="1">
      <c r="A28" s="923"/>
      <c r="B28" s="942"/>
      <c r="C28" s="920"/>
      <c r="D28" s="320"/>
      <c r="E28" s="106" t="s">
        <v>203</v>
      </c>
      <c r="F28" s="312"/>
      <c r="G28" s="320"/>
      <c r="H28" s="106" t="s">
        <v>203</v>
      </c>
      <c r="I28" s="312"/>
      <c r="J28" s="320"/>
      <c r="K28" s="106" t="s">
        <v>203</v>
      </c>
      <c r="L28" s="312"/>
      <c r="M28" s="914"/>
      <c r="N28" s="915"/>
      <c r="O28" s="916"/>
      <c r="P28" s="110" t="s">
        <v>204</v>
      </c>
      <c r="Q28" s="104"/>
      <c r="R28" s="923"/>
      <c r="S28" s="942"/>
      <c r="T28" s="920"/>
      <c r="U28" s="320"/>
      <c r="V28" s="106" t="s">
        <v>203</v>
      </c>
      <c r="W28" s="312"/>
      <c r="X28" s="320"/>
      <c r="Y28" s="106" t="s">
        <v>203</v>
      </c>
      <c r="Z28" s="312"/>
      <c r="AA28" s="320"/>
      <c r="AB28" s="106" t="s">
        <v>203</v>
      </c>
      <c r="AC28" s="312"/>
      <c r="AD28" s="914"/>
      <c r="AE28" s="915"/>
      <c r="AF28" s="916"/>
      <c r="AG28" s="110" t="s">
        <v>204</v>
      </c>
      <c r="AI28" s="7">
        <v>24</v>
      </c>
      <c r="AJ28" s="8" t="s">
        <v>75</v>
      </c>
    </row>
    <row r="29" spans="1:36" ht="20.149999999999999" customHeight="1">
      <c r="A29" s="923"/>
      <c r="B29" s="942"/>
      <c r="C29" s="920"/>
      <c r="D29" s="320"/>
      <c r="E29" s="106" t="s">
        <v>203</v>
      </c>
      <c r="F29" s="312"/>
      <c r="G29" s="320"/>
      <c r="H29" s="106" t="s">
        <v>203</v>
      </c>
      <c r="I29" s="312"/>
      <c r="J29" s="320"/>
      <c r="K29" s="106" t="s">
        <v>203</v>
      </c>
      <c r="L29" s="312"/>
      <c r="M29" s="914"/>
      <c r="N29" s="915"/>
      <c r="O29" s="916"/>
      <c r="P29" s="109"/>
      <c r="Q29" s="104"/>
      <c r="R29" s="923"/>
      <c r="S29" s="942"/>
      <c r="T29" s="920"/>
      <c r="U29" s="320"/>
      <c r="V29" s="106" t="s">
        <v>203</v>
      </c>
      <c r="W29" s="312"/>
      <c r="X29" s="320"/>
      <c r="Y29" s="106" t="s">
        <v>203</v>
      </c>
      <c r="Z29" s="312"/>
      <c r="AA29" s="320"/>
      <c r="AB29" s="106" t="s">
        <v>203</v>
      </c>
      <c r="AC29" s="312"/>
      <c r="AD29" s="914"/>
      <c r="AE29" s="915"/>
      <c r="AF29" s="916"/>
      <c r="AG29" s="900"/>
      <c r="AI29" s="7">
        <v>25</v>
      </c>
      <c r="AJ29" s="8" t="s">
        <v>208</v>
      </c>
    </row>
    <row r="30" spans="1:36" ht="20.149999999999999" customHeight="1" thickBot="1">
      <c r="A30" s="924"/>
      <c r="B30" s="943"/>
      <c r="C30" s="921"/>
      <c r="D30" s="323"/>
      <c r="E30" s="114" t="s">
        <v>203</v>
      </c>
      <c r="F30" s="325"/>
      <c r="G30" s="323"/>
      <c r="H30" s="114" t="s">
        <v>203</v>
      </c>
      <c r="I30" s="325"/>
      <c r="J30" s="323"/>
      <c r="K30" s="114" t="s">
        <v>203</v>
      </c>
      <c r="L30" s="325"/>
      <c r="M30" s="917"/>
      <c r="N30" s="918"/>
      <c r="O30" s="919"/>
      <c r="P30" s="115"/>
      <c r="Q30" s="104"/>
      <c r="R30" s="924"/>
      <c r="S30" s="943"/>
      <c r="T30" s="921"/>
      <c r="U30" s="323"/>
      <c r="V30" s="114" t="s">
        <v>209</v>
      </c>
      <c r="W30" s="325"/>
      <c r="X30" s="323"/>
      <c r="Y30" s="114" t="s">
        <v>209</v>
      </c>
      <c r="Z30" s="325"/>
      <c r="AA30" s="323"/>
      <c r="AB30" s="114" t="s">
        <v>209</v>
      </c>
      <c r="AC30" s="325"/>
      <c r="AD30" s="917"/>
      <c r="AE30" s="918"/>
      <c r="AF30" s="919"/>
      <c r="AG30" s="902"/>
      <c r="AI30" s="7">
        <v>26</v>
      </c>
      <c r="AJ30" s="8" t="s">
        <v>82</v>
      </c>
    </row>
    <row r="31" spans="1:36" ht="18.75" customHeight="1">
      <c r="A31" s="932" t="s">
        <v>0</v>
      </c>
      <c r="B31" s="932"/>
      <c r="C31" s="932"/>
      <c r="D31" s="932"/>
      <c r="E31" s="932"/>
      <c r="F31" s="89"/>
      <c r="G31" s="89"/>
      <c r="H31" s="933" t="s">
        <v>210</v>
      </c>
      <c r="I31" s="933"/>
      <c r="J31" s="933"/>
      <c r="K31" s="933"/>
      <c r="L31" s="933"/>
      <c r="O31" s="934" t="s">
        <v>211</v>
      </c>
      <c r="P31" s="934"/>
      <c r="R31" s="932" t="s">
        <v>0</v>
      </c>
      <c r="S31" s="932"/>
      <c r="T31" s="932"/>
      <c r="U31" s="932"/>
      <c r="V31" s="932"/>
      <c r="W31" s="89"/>
      <c r="X31" s="89"/>
      <c r="Y31" s="933" t="s">
        <v>210</v>
      </c>
      <c r="Z31" s="933"/>
      <c r="AA31" s="933"/>
      <c r="AB31" s="933"/>
      <c r="AC31" s="933"/>
      <c r="AF31" s="934" t="s">
        <v>211</v>
      </c>
      <c r="AG31" s="934"/>
      <c r="AI31" s="7">
        <v>27</v>
      </c>
      <c r="AJ31" s="8" t="s">
        <v>84</v>
      </c>
    </row>
    <row r="32" spans="1:36" ht="6.75" customHeight="1">
      <c r="A32" s="932"/>
      <c r="B32" s="932"/>
      <c r="C32" s="932"/>
      <c r="D32" s="932"/>
      <c r="E32" s="932"/>
      <c r="F32" s="89"/>
      <c r="G32" s="89"/>
      <c r="H32" s="933"/>
      <c r="I32" s="933"/>
      <c r="J32" s="933"/>
      <c r="K32" s="933"/>
      <c r="L32" s="933"/>
      <c r="N32" s="92"/>
      <c r="O32" s="944" t="s">
        <v>212</v>
      </c>
      <c r="P32" s="944"/>
      <c r="R32" s="932"/>
      <c r="S32" s="932"/>
      <c r="T32" s="932"/>
      <c r="U32" s="932"/>
      <c r="V32" s="932"/>
      <c r="W32" s="89"/>
      <c r="X32" s="89"/>
      <c r="Y32" s="933"/>
      <c r="Z32" s="933"/>
      <c r="AA32" s="933"/>
      <c r="AB32" s="933"/>
      <c r="AC32" s="933"/>
      <c r="AE32" s="92"/>
      <c r="AF32" s="944" t="s">
        <v>213</v>
      </c>
      <c r="AG32" s="944"/>
      <c r="AI32" s="7">
        <v>28</v>
      </c>
      <c r="AJ32" s="8" t="s">
        <v>86</v>
      </c>
    </row>
    <row r="33" spans="1:36" ht="19.5" customHeight="1">
      <c r="B33" s="93" t="s">
        <v>3</v>
      </c>
      <c r="O33" s="944"/>
      <c r="P33" s="944"/>
      <c r="S33" s="93" t="s">
        <v>3</v>
      </c>
      <c r="AF33" s="944"/>
      <c r="AG33" s="944"/>
    </row>
    <row r="34" spans="1:36" ht="6.75" customHeight="1" thickBot="1">
      <c r="B34" s="93"/>
      <c r="O34" s="945"/>
      <c r="P34" s="945"/>
      <c r="S34" s="93"/>
      <c r="AF34" s="945"/>
      <c r="AG34" s="945"/>
    </row>
    <row r="35" spans="1:36" ht="16.5" customHeight="1">
      <c r="A35" s="937" t="s">
        <v>214</v>
      </c>
      <c r="B35" s="938"/>
      <c r="C35" s="939"/>
      <c r="D35" s="903" t="str">
        <f>LEFT(C38,2)</f>
        <v>佐藤</v>
      </c>
      <c r="E35" s="904"/>
      <c r="F35" s="905"/>
      <c r="G35" s="903" t="str">
        <f>LEFT(C44,2)</f>
        <v>田口</v>
      </c>
      <c r="H35" s="904"/>
      <c r="I35" s="905"/>
      <c r="J35" s="903" t="str">
        <f>LEFT(C50,3)</f>
        <v>小松澤</v>
      </c>
      <c r="K35" s="904"/>
      <c r="L35" s="905"/>
      <c r="M35" s="903" t="str">
        <f>LEFT(C56,2)</f>
        <v/>
      </c>
      <c r="N35" s="904"/>
      <c r="O35" s="905"/>
      <c r="P35" s="909" t="s">
        <v>195</v>
      </c>
      <c r="Q35" s="95"/>
      <c r="R35" s="937" t="s">
        <v>215</v>
      </c>
      <c r="S35" s="938"/>
      <c r="T35" s="939"/>
      <c r="U35" s="903" t="str">
        <f>LEFT(T38,2)</f>
        <v>長島</v>
      </c>
      <c r="V35" s="904"/>
      <c r="W35" s="905"/>
      <c r="X35" s="903" t="str">
        <f>LEFT(T44,2)</f>
        <v>平塚</v>
      </c>
      <c r="Y35" s="904"/>
      <c r="Z35" s="905"/>
      <c r="AA35" s="903" t="str">
        <f>LEFT(T50,2)</f>
        <v>鈴木</v>
      </c>
      <c r="AB35" s="904"/>
      <c r="AC35" s="905"/>
      <c r="AD35" s="903" t="str">
        <f>LEFT(T56,2)</f>
        <v/>
      </c>
      <c r="AE35" s="904"/>
      <c r="AF35" s="905"/>
      <c r="AG35" s="909" t="s">
        <v>195</v>
      </c>
      <c r="AJ35" s="32"/>
    </row>
    <row r="36" spans="1:36" ht="16.5" customHeight="1">
      <c r="A36" s="96" t="s">
        <v>216</v>
      </c>
      <c r="B36" s="97" t="s">
        <v>217</v>
      </c>
      <c r="C36" s="98"/>
      <c r="D36" s="906"/>
      <c r="E36" s="907"/>
      <c r="F36" s="908"/>
      <c r="G36" s="906"/>
      <c r="H36" s="907"/>
      <c r="I36" s="908"/>
      <c r="J36" s="906"/>
      <c r="K36" s="907"/>
      <c r="L36" s="908"/>
      <c r="M36" s="906"/>
      <c r="N36" s="907"/>
      <c r="O36" s="908"/>
      <c r="P36" s="910"/>
      <c r="Q36" s="95"/>
      <c r="R36" s="96" t="s">
        <v>216</v>
      </c>
      <c r="S36" s="97" t="s">
        <v>217</v>
      </c>
      <c r="T36" s="98"/>
      <c r="U36" s="906"/>
      <c r="V36" s="907"/>
      <c r="W36" s="908"/>
      <c r="X36" s="906"/>
      <c r="Y36" s="907"/>
      <c r="Z36" s="908"/>
      <c r="AA36" s="906"/>
      <c r="AB36" s="907"/>
      <c r="AC36" s="908"/>
      <c r="AD36" s="906"/>
      <c r="AE36" s="907"/>
      <c r="AF36" s="908"/>
      <c r="AG36" s="910"/>
    </row>
    <row r="37" spans="1:36" ht="20.149999999999999" customHeight="1">
      <c r="A37" s="922" t="s">
        <v>218</v>
      </c>
      <c r="B37" s="940" t="s">
        <v>219</v>
      </c>
      <c r="C37" s="99">
        <v>1</v>
      </c>
      <c r="D37" s="911"/>
      <c r="E37" s="912"/>
      <c r="F37" s="913"/>
      <c r="G37" s="397">
        <v>11</v>
      </c>
      <c r="H37" s="398" t="s">
        <v>209</v>
      </c>
      <c r="I37" s="399">
        <v>9</v>
      </c>
      <c r="J37" s="397">
        <v>11</v>
      </c>
      <c r="K37" s="398" t="s">
        <v>209</v>
      </c>
      <c r="L37" s="399">
        <v>1</v>
      </c>
      <c r="M37" s="397"/>
      <c r="N37" s="398" t="s">
        <v>209</v>
      </c>
      <c r="O37" s="399"/>
      <c r="P37" s="103"/>
      <c r="Q37" s="104">
        <v>7</v>
      </c>
      <c r="R37" s="922" t="s">
        <v>220</v>
      </c>
      <c r="S37" s="940" t="s">
        <v>219</v>
      </c>
      <c r="T37" s="99">
        <v>1</v>
      </c>
      <c r="U37" s="911"/>
      <c r="V37" s="912"/>
      <c r="W37" s="913"/>
      <c r="X37" s="397">
        <v>12</v>
      </c>
      <c r="Y37" s="398" t="s">
        <v>209</v>
      </c>
      <c r="Z37" s="399">
        <v>10</v>
      </c>
      <c r="AA37" s="397">
        <v>11</v>
      </c>
      <c r="AB37" s="398" t="s">
        <v>209</v>
      </c>
      <c r="AC37" s="399">
        <v>7</v>
      </c>
      <c r="AD37" s="397"/>
      <c r="AE37" s="398" t="s">
        <v>209</v>
      </c>
      <c r="AF37" s="399"/>
      <c r="AG37" s="103"/>
      <c r="AH37" s="91">
        <v>10</v>
      </c>
    </row>
    <row r="38" spans="1:36" ht="20.149999999999999" customHeight="1">
      <c r="A38" s="923"/>
      <c r="B38" s="941"/>
      <c r="C38" s="920" t="str">
        <f>IF(Q37="","",VLOOKUP(Q37,$AI$5:$AJ$32,2))</f>
        <v>佐藤幸広</v>
      </c>
      <c r="D38" s="914"/>
      <c r="E38" s="915"/>
      <c r="F38" s="916"/>
      <c r="G38" s="320">
        <v>11</v>
      </c>
      <c r="H38" s="106" t="s">
        <v>221</v>
      </c>
      <c r="I38" s="312">
        <v>7</v>
      </c>
      <c r="J38" s="320">
        <v>11</v>
      </c>
      <c r="K38" s="106" t="s">
        <v>221</v>
      </c>
      <c r="L38" s="312">
        <v>7</v>
      </c>
      <c r="M38" s="320"/>
      <c r="N38" s="106" t="s">
        <v>221</v>
      </c>
      <c r="O38" s="312"/>
      <c r="P38" s="108" t="s">
        <v>698</v>
      </c>
      <c r="Q38" s="104"/>
      <c r="R38" s="923"/>
      <c r="S38" s="941"/>
      <c r="T38" s="920" t="str">
        <f>IF(AH37="","",VLOOKUP(AH37,$AI$5:$AJ$32,2))</f>
        <v>長島秀明</v>
      </c>
      <c r="U38" s="914"/>
      <c r="V38" s="915"/>
      <c r="W38" s="916"/>
      <c r="X38" s="320">
        <v>10</v>
      </c>
      <c r="Y38" s="106" t="s">
        <v>222</v>
      </c>
      <c r="Z38" s="312">
        <v>12</v>
      </c>
      <c r="AA38" s="320">
        <v>11</v>
      </c>
      <c r="AB38" s="106" t="s">
        <v>222</v>
      </c>
      <c r="AC38" s="312">
        <v>2</v>
      </c>
      <c r="AD38" s="320"/>
      <c r="AE38" s="106" t="s">
        <v>222</v>
      </c>
      <c r="AF38" s="312"/>
      <c r="AG38" s="404" t="s">
        <v>702</v>
      </c>
    </row>
    <row r="39" spans="1:36" ht="20.149999999999999" customHeight="1">
      <c r="A39" s="923"/>
      <c r="B39" s="941"/>
      <c r="C39" s="920"/>
      <c r="D39" s="914"/>
      <c r="E39" s="915"/>
      <c r="F39" s="916"/>
      <c r="G39" s="320">
        <v>11</v>
      </c>
      <c r="H39" s="106" t="s">
        <v>222</v>
      </c>
      <c r="I39" s="312">
        <v>5</v>
      </c>
      <c r="J39" s="320">
        <v>11</v>
      </c>
      <c r="K39" s="106" t="s">
        <v>222</v>
      </c>
      <c r="L39" s="312">
        <v>9</v>
      </c>
      <c r="M39" s="320"/>
      <c r="N39" s="106" t="s">
        <v>222</v>
      </c>
      <c r="O39" s="312"/>
      <c r="P39" s="109"/>
      <c r="Q39" s="104"/>
      <c r="R39" s="923"/>
      <c r="S39" s="941"/>
      <c r="T39" s="920"/>
      <c r="U39" s="914"/>
      <c r="V39" s="915"/>
      <c r="W39" s="916"/>
      <c r="X39" s="320">
        <v>12</v>
      </c>
      <c r="Y39" s="106" t="s">
        <v>222</v>
      </c>
      <c r="Z39" s="312">
        <v>14</v>
      </c>
      <c r="AA39" s="320">
        <v>11</v>
      </c>
      <c r="AB39" s="106" t="s">
        <v>222</v>
      </c>
      <c r="AC39" s="312">
        <v>3</v>
      </c>
      <c r="AD39" s="320"/>
      <c r="AE39" s="106" t="s">
        <v>222</v>
      </c>
      <c r="AF39" s="312"/>
      <c r="AG39" s="109"/>
    </row>
    <row r="40" spans="1:36" ht="20.149999999999999" customHeight="1">
      <c r="A40" s="923"/>
      <c r="B40" s="941"/>
      <c r="C40" s="920"/>
      <c r="D40" s="914"/>
      <c r="E40" s="915"/>
      <c r="F40" s="916"/>
      <c r="G40" s="320"/>
      <c r="H40" s="106" t="s">
        <v>222</v>
      </c>
      <c r="I40" s="312"/>
      <c r="J40" s="320"/>
      <c r="K40" s="106" t="s">
        <v>222</v>
      </c>
      <c r="L40" s="312"/>
      <c r="M40" s="320"/>
      <c r="N40" s="106" t="s">
        <v>222</v>
      </c>
      <c r="O40" s="312"/>
      <c r="P40" s="110" t="s">
        <v>204</v>
      </c>
      <c r="Q40" s="104"/>
      <c r="R40" s="923"/>
      <c r="S40" s="941"/>
      <c r="T40" s="920"/>
      <c r="U40" s="914"/>
      <c r="V40" s="915"/>
      <c r="W40" s="916"/>
      <c r="X40" s="320">
        <v>12</v>
      </c>
      <c r="Y40" s="106" t="s">
        <v>222</v>
      </c>
      <c r="Z40" s="312">
        <v>10</v>
      </c>
      <c r="AA40" s="320"/>
      <c r="AB40" s="106" t="s">
        <v>222</v>
      </c>
      <c r="AC40" s="312"/>
      <c r="AD40" s="320"/>
      <c r="AE40" s="106" t="s">
        <v>222</v>
      </c>
      <c r="AF40" s="312"/>
      <c r="AG40" s="110" t="s">
        <v>204</v>
      </c>
    </row>
    <row r="41" spans="1:36" ht="20.149999999999999" customHeight="1">
      <c r="A41" s="923"/>
      <c r="B41" s="941"/>
      <c r="C41" s="920"/>
      <c r="D41" s="914"/>
      <c r="E41" s="915"/>
      <c r="F41" s="916"/>
      <c r="G41" s="320"/>
      <c r="H41" s="106" t="s">
        <v>222</v>
      </c>
      <c r="I41" s="312"/>
      <c r="J41" s="320"/>
      <c r="K41" s="106" t="s">
        <v>222</v>
      </c>
      <c r="L41" s="312"/>
      <c r="M41" s="320"/>
      <c r="N41" s="106" t="s">
        <v>222</v>
      </c>
      <c r="O41" s="312"/>
      <c r="P41" s="900">
        <v>1</v>
      </c>
      <c r="Q41" s="104"/>
      <c r="R41" s="923"/>
      <c r="S41" s="941"/>
      <c r="T41" s="920"/>
      <c r="U41" s="914"/>
      <c r="V41" s="915"/>
      <c r="W41" s="916"/>
      <c r="X41" s="320">
        <v>13</v>
      </c>
      <c r="Y41" s="106" t="s">
        <v>222</v>
      </c>
      <c r="Z41" s="312">
        <v>11</v>
      </c>
      <c r="AA41" s="320"/>
      <c r="AB41" s="106" t="s">
        <v>222</v>
      </c>
      <c r="AC41" s="312"/>
      <c r="AD41" s="320"/>
      <c r="AE41" s="106" t="s">
        <v>222</v>
      </c>
      <c r="AF41" s="312"/>
      <c r="AG41" s="900">
        <v>1</v>
      </c>
    </row>
    <row r="42" spans="1:36" ht="20.149999999999999" customHeight="1">
      <c r="A42" s="923"/>
      <c r="B42" s="941"/>
      <c r="C42" s="928"/>
      <c r="D42" s="929"/>
      <c r="E42" s="930"/>
      <c r="F42" s="931"/>
      <c r="G42" s="401">
        <v>3</v>
      </c>
      <c r="H42" s="400" t="s">
        <v>222</v>
      </c>
      <c r="I42" s="402">
        <v>0</v>
      </c>
      <c r="J42" s="401">
        <v>3</v>
      </c>
      <c r="K42" s="400" t="s">
        <v>222</v>
      </c>
      <c r="L42" s="402">
        <v>0</v>
      </c>
      <c r="M42" s="401"/>
      <c r="N42" s="400" t="s">
        <v>222</v>
      </c>
      <c r="O42" s="402"/>
      <c r="P42" s="901"/>
      <c r="Q42" s="104"/>
      <c r="R42" s="923"/>
      <c r="S42" s="941"/>
      <c r="T42" s="928"/>
      <c r="U42" s="929"/>
      <c r="V42" s="930"/>
      <c r="W42" s="931"/>
      <c r="X42" s="401">
        <v>3</v>
      </c>
      <c r="Y42" s="400" t="s">
        <v>222</v>
      </c>
      <c r="Z42" s="402">
        <v>2</v>
      </c>
      <c r="AA42" s="401">
        <v>3</v>
      </c>
      <c r="AB42" s="400" t="s">
        <v>222</v>
      </c>
      <c r="AC42" s="402">
        <v>0</v>
      </c>
      <c r="AD42" s="401"/>
      <c r="AE42" s="400" t="s">
        <v>222</v>
      </c>
      <c r="AF42" s="402"/>
      <c r="AG42" s="901"/>
    </row>
    <row r="43" spans="1:36" ht="20.149999999999999" customHeight="1">
      <c r="A43" s="923"/>
      <c r="B43" s="942"/>
      <c r="C43" s="99">
        <v>2</v>
      </c>
      <c r="D43" s="397">
        <v>9</v>
      </c>
      <c r="E43" s="398" t="s">
        <v>222</v>
      </c>
      <c r="F43" s="399">
        <v>11</v>
      </c>
      <c r="G43" s="911"/>
      <c r="H43" s="912"/>
      <c r="I43" s="913"/>
      <c r="J43" s="397">
        <v>11</v>
      </c>
      <c r="K43" s="398" t="s">
        <v>222</v>
      </c>
      <c r="L43" s="399">
        <v>8</v>
      </c>
      <c r="M43" s="397"/>
      <c r="N43" s="398" t="s">
        <v>222</v>
      </c>
      <c r="O43" s="399"/>
      <c r="P43" s="103"/>
      <c r="Q43" s="104">
        <v>8</v>
      </c>
      <c r="R43" s="923"/>
      <c r="S43" s="942"/>
      <c r="T43" s="99">
        <v>2</v>
      </c>
      <c r="U43" s="397">
        <v>10</v>
      </c>
      <c r="V43" s="398" t="s">
        <v>222</v>
      </c>
      <c r="W43" s="399">
        <v>12</v>
      </c>
      <c r="X43" s="911"/>
      <c r="Y43" s="912"/>
      <c r="Z43" s="913"/>
      <c r="AA43" s="397">
        <v>11</v>
      </c>
      <c r="AB43" s="398" t="s">
        <v>222</v>
      </c>
      <c r="AC43" s="399">
        <v>5</v>
      </c>
      <c r="AD43" s="397"/>
      <c r="AE43" s="398" t="s">
        <v>222</v>
      </c>
      <c r="AF43" s="399"/>
      <c r="AG43" s="103"/>
      <c r="AH43" s="91">
        <v>11</v>
      </c>
    </row>
    <row r="44" spans="1:36" ht="20.149999999999999" customHeight="1">
      <c r="A44" s="923"/>
      <c r="B44" s="942"/>
      <c r="C44" s="920" t="str">
        <f>IF(Q43="","",VLOOKUP(Q43,$AI$5:$AJ$32,2))</f>
        <v>田口昇市</v>
      </c>
      <c r="D44" s="320">
        <v>7</v>
      </c>
      <c r="E44" s="106" t="s">
        <v>223</v>
      </c>
      <c r="F44" s="312">
        <v>11</v>
      </c>
      <c r="G44" s="914"/>
      <c r="H44" s="915"/>
      <c r="I44" s="916"/>
      <c r="J44" s="320">
        <v>9</v>
      </c>
      <c r="K44" s="106" t="s">
        <v>223</v>
      </c>
      <c r="L44" s="312">
        <v>11</v>
      </c>
      <c r="M44" s="320"/>
      <c r="N44" s="106" t="s">
        <v>223</v>
      </c>
      <c r="O44" s="312"/>
      <c r="P44" s="404" t="s">
        <v>701</v>
      </c>
      <c r="Q44" s="104"/>
      <c r="R44" s="923"/>
      <c r="S44" s="942"/>
      <c r="T44" s="920" t="str">
        <f>IF(AH43="","",VLOOKUP(AH43,$AI$5:$AJ$32,2))</f>
        <v>平塚好紀</v>
      </c>
      <c r="U44" s="320">
        <v>12</v>
      </c>
      <c r="V44" s="106" t="s">
        <v>224</v>
      </c>
      <c r="W44" s="312">
        <v>10</v>
      </c>
      <c r="X44" s="914"/>
      <c r="Y44" s="915"/>
      <c r="Z44" s="916"/>
      <c r="AA44" s="320">
        <v>11</v>
      </c>
      <c r="AB44" s="106" t="s">
        <v>224</v>
      </c>
      <c r="AC44" s="312">
        <v>4</v>
      </c>
      <c r="AD44" s="320"/>
      <c r="AE44" s="106" t="s">
        <v>224</v>
      </c>
      <c r="AF44" s="312"/>
      <c r="AG44" s="404" t="s">
        <v>701</v>
      </c>
    </row>
    <row r="45" spans="1:36" ht="20.149999999999999" customHeight="1">
      <c r="A45" s="923"/>
      <c r="B45" s="942"/>
      <c r="C45" s="920"/>
      <c r="D45" s="320">
        <v>5</v>
      </c>
      <c r="E45" s="106" t="s">
        <v>224</v>
      </c>
      <c r="F45" s="312">
        <v>11</v>
      </c>
      <c r="G45" s="914"/>
      <c r="H45" s="915"/>
      <c r="I45" s="916"/>
      <c r="J45" s="320">
        <v>11</v>
      </c>
      <c r="K45" s="106" t="s">
        <v>224</v>
      </c>
      <c r="L45" s="312">
        <v>4</v>
      </c>
      <c r="M45" s="320"/>
      <c r="N45" s="106" t="s">
        <v>224</v>
      </c>
      <c r="O45" s="312"/>
      <c r="P45" s="109"/>
      <c r="Q45" s="104"/>
      <c r="R45" s="923"/>
      <c r="S45" s="942"/>
      <c r="T45" s="920"/>
      <c r="U45" s="320">
        <v>14</v>
      </c>
      <c r="V45" s="106" t="s">
        <v>224</v>
      </c>
      <c r="W45" s="312">
        <v>12</v>
      </c>
      <c r="X45" s="914"/>
      <c r="Y45" s="915"/>
      <c r="Z45" s="916"/>
      <c r="AA45" s="320">
        <v>11</v>
      </c>
      <c r="AB45" s="106" t="s">
        <v>224</v>
      </c>
      <c r="AC45" s="312">
        <v>8</v>
      </c>
      <c r="AD45" s="320"/>
      <c r="AE45" s="106" t="s">
        <v>224</v>
      </c>
      <c r="AF45" s="312"/>
      <c r="AG45" s="109"/>
    </row>
    <row r="46" spans="1:36" ht="20.149999999999999" customHeight="1">
      <c r="A46" s="923"/>
      <c r="B46" s="942"/>
      <c r="C46" s="920"/>
      <c r="D46" s="320"/>
      <c r="E46" s="106" t="s">
        <v>224</v>
      </c>
      <c r="F46" s="312"/>
      <c r="G46" s="914"/>
      <c r="H46" s="915"/>
      <c r="I46" s="916"/>
      <c r="J46" s="320">
        <v>11</v>
      </c>
      <c r="K46" s="106" t="s">
        <v>224</v>
      </c>
      <c r="L46" s="312">
        <v>6</v>
      </c>
      <c r="M46" s="320"/>
      <c r="N46" s="106" t="s">
        <v>224</v>
      </c>
      <c r="O46" s="312"/>
      <c r="P46" s="110" t="s">
        <v>204</v>
      </c>
      <c r="Q46" s="104"/>
      <c r="R46" s="923"/>
      <c r="S46" s="942"/>
      <c r="T46" s="920"/>
      <c r="U46" s="320">
        <v>10</v>
      </c>
      <c r="V46" s="106" t="s">
        <v>224</v>
      </c>
      <c r="W46" s="312">
        <v>12</v>
      </c>
      <c r="X46" s="914"/>
      <c r="Y46" s="915"/>
      <c r="Z46" s="916"/>
      <c r="AA46" s="320"/>
      <c r="AB46" s="106" t="s">
        <v>224</v>
      </c>
      <c r="AC46" s="312"/>
      <c r="AD46" s="320"/>
      <c r="AE46" s="106" t="s">
        <v>224</v>
      </c>
      <c r="AF46" s="312"/>
      <c r="AG46" s="110" t="s">
        <v>204</v>
      </c>
    </row>
    <row r="47" spans="1:36" ht="20.149999999999999" customHeight="1">
      <c r="A47" s="923"/>
      <c r="B47" s="942"/>
      <c r="C47" s="920"/>
      <c r="D47" s="320"/>
      <c r="E47" s="106" t="s">
        <v>224</v>
      </c>
      <c r="F47" s="312"/>
      <c r="G47" s="914"/>
      <c r="H47" s="915"/>
      <c r="I47" s="916"/>
      <c r="J47" s="320"/>
      <c r="K47" s="106" t="s">
        <v>224</v>
      </c>
      <c r="L47" s="312"/>
      <c r="M47" s="320"/>
      <c r="N47" s="106" t="s">
        <v>224</v>
      </c>
      <c r="O47" s="312"/>
      <c r="P47" s="900">
        <v>2</v>
      </c>
      <c r="Q47" s="104"/>
      <c r="R47" s="923"/>
      <c r="S47" s="942"/>
      <c r="T47" s="920"/>
      <c r="U47" s="320">
        <v>11</v>
      </c>
      <c r="V47" s="106" t="s">
        <v>224</v>
      </c>
      <c r="W47" s="312">
        <v>13</v>
      </c>
      <c r="X47" s="914"/>
      <c r="Y47" s="915"/>
      <c r="Z47" s="916"/>
      <c r="AA47" s="320"/>
      <c r="AB47" s="106" t="s">
        <v>224</v>
      </c>
      <c r="AC47" s="312"/>
      <c r="AD47" s="320"/>
      <c r="AE47" s="106" t="s">
        <v>224</v>
      </c>
      <c r="AF47" s="312"/>
      <c r="AG47" s="900">
        <v>2</v>
      </c>
    </row>
    <row r="48" spans="1:36" ht="20.149999999999999" customHeight="1">
      <c r="A48" s="923"/>
      <c r="B48" s="942"/>
      <c r="C48" s="928"/>
      <c r="D48" s="401">
        <v>0</v>
      </c>
      <c r="E48" s="400" t="s">
        <v>224</v>
      </c>
      <c r="F48" s="402">
        <v>3</v>
      </c>
      <c r="G48" s="929"/>
      <c r="H48" s="930"/>
      <c r="I48" s="931"/>
      <c r="J48" s="401">
        <v>3</v>
      </c>
      <c r="K48" s="400" t="s">
        <v>224</v>
      </c>
      <c r="L48" s="402">
        <v>1</v>
      </c>
      <c r="M48" s="401"/>
      <c r="N48" s="400" t="s">
        <v>224</v>
      </c>
      <c r="O48" s="402"/>
      <c r="P48" s="901"/>
      <c r="Q48" s="104"/>
      <c r="R48" s="923"/>
      <c r="S48" s="942"/>
      <c r="T48" s="928"/>
      <c r="U48" s="401">
        <v>2</v>
      </c>
      <c r="V48" s="400" t="s">
        <v>224</v>
      </c>
      <c r="W48" s="402">
        <v>3</v>
      </c>
      <c r="X48" s="929"/>
      <c r="Y48" s="930"/>
      <c r="Z48" s="931"/>
      <c r="AA48" s="401">
        <v>3</v>
      </c>
      <c r="AB48" s="400" t="s">
        <v>224</v>
      </c>
      <c r="AC48" s="402">
        <v>0</v>
      </c>
      <c r="AD48" s="401"/>
      <c r="AE48" s="400" t="s">
        <v>224</v>
      </c>
      <c r="AF48" s="402"/>
      <c r="AG48" s="901"/>
    </row>
    <row r="49" spans="1:34" ht="20.149999999999999" customHeight="1">
      <c r="A49" s="923"/>
      <c r="B49" s="942"/>
      <c r="C49" s="99">
        <v>3</v>
      </c>
      <c r="D49" s="397"/>
      <c r="E49" s="398" t="s">
        <v>224</v>
      </c>
      <c r="F49" s="399"/>
      <c r="G49" s="397">
        <v>8</v>
      </c>
      <c r="H49" s="398" t="s">
        <v>224</v>
      </c>
      <c r="I49" s="399">
        <v>11</v>
      </c>
      <c r="J49" s="911"/>
      <c r="K49" s="912"/>
      <c r="L49" s="913"/>
      <c r="M49" s="397"/>
      <c r="N49" s="398" t="s">
        <v>224</v>
      </c>
      <c r="O49" s="399"/>
      <c r="P49" s="103"/>
      <c r="Q49" s="104">
        <v>9</v>
      </c>
      <c r="R49" s="923"/>
      <c r="S49" s="942"/>
      <c r="T49" s="99">
        <v>3</v>
      </c>
      <c r="U49" s="397">
        <v>7</v>
      </c>
      <c r="V49" s="398" t="s">
        <v>224</v>
      </c>
      <c r="W49" s="399">
        <v>11</v>
      </c>
      <c r="X49" s="397">
        <v>5</v>
      </c>
      <c r="Y49" s="398" t="s">
        <v>224</v>
      </c>
      <c r="Z49" s="399">
        <v>11</v>
      </c>
      <c r="AA49" s="911"/>
      <c r="AB49" s="912"/>
      <c r="AC49" s="913"/>
      <c r="AD49" s="397"/>
      <c r="AE49" s="398" t="s">
        <v>224</v>
      </c>
      <c r="AF49" s="399"/>
      <c r="AG49" s="103"/>
      <c r="AH49" s="91">
        <v>12</v>
      </c>
    </row>
    <row r="50" spans="1:34" ht="20.149999999999999" customHeight="1">
      <c r="A50" s="923"/>
      <c r="B50" s="942"/>
      <c r="C50" s="920" t="str">
        <f>IF(Q49="","",VLOOKUP(Q49,$AI$5:$AJ$32,2))</f>
        <v>小松澤豊宏</v>
      </c>
      <c r="D50" s="320">
        <v>1</v>
      </c>
      <c r="E50" s="106" t="s">
        <v>225</v>
      </c>
      <c r="F50" s="312">
        <v>11</v>
      </c>
      <c r="G50" s="320">
        <v>11</v>
      </c>
      <c r="H50" s="106" t="s">
        <v>225</v>
      </c>
      <c r="I50" s="312">
        <v>9</v>
      </c>
      <c r="J50" s="914"/>
      <c r="K50" s="915"/>
      <c r="L50" s="916"/>
      <c r="M50" s="320"/>
      <c r="N50" s="106" t="s">
        <v>225</v>
      </c>
      <c r="O50" s="312"/>
      <c r="P50" s="108" t="s">
        <v>700</v>
      </c>
      <c r="Q50" s="104"/>
      <c r="R50" s="923"/>
      <c r="S50" s="942"/>
      <c r="T50" s="920" t="str">
        <f>IF(AH49="","",VLOOKUP(AH49,$AI$5:$AJ$32,2))</f>
        <v>鈴木　守</v>
      </c>
      <c r="U50" s="320">
        <v>2</v>
      </c>
      <c r="V50" s="106" t="s">
        <v>226</v>
      </c>
      <c r="W50" s="312">
        <v>11</v>
      </c>
      <c r="X50" s="320">
        <v>4</v>
      </c>
      <c r="Y50" s="106" t="s">
        <v>226</v>
      </c>
      <c r="Z50" s="312">
        <v>11</v>
      </c>
      <c r="AA50" s="914"/>
      <c r="AB50" s="915"/>
      <c r="AC50" s="916"/>
      <c r="AD50" s="320"/>
      <c r="AE50" s="106" t="s">
        <v>226</v>
      </c>
      <c r="AF50" s="312"/>
      <c r="AG50" s="404" t="s">
        <v>703</v>
      </c>
    </row>
    <row r="51" spans="1:34" ht="20.149999999999999" customHeight="1">
      <c r="A51" s="923"/>
      <c r="B51" s="942"/>
      <c r="C51" s="920"/>
      <c r="D51" s="320">
        <v>7</v>
      </c>
      <c r="E51" s="106" t="s">
        <v>226</v>
      </c>
      <c r="F51" s="312">
        <v>11</v>
      </c>
      <c r="G51" s="320">
        <v>4</v>
      </c>
      <c r="H51" s="106" t="s">
        <v>226</v>
      </c>
      <c r="I51" s="312">
        <v>11</v>
      </c>
      <c r="J51" s="914"/>
      <c r="K51" s="915"/>
      <c r="L51" s="916"/>
      <c r="M51" s="320"/>
      <c r="N51" s="106" t="s">
        <v>226</v>
      </c>
      <c r="O51" s="312"/>
      <c r="P51" s="109"/>
      <c r="Q51" s="104"/>
      <c r="R51" s="923"/>
      <c r="S51" s="942"/>
      <c r="T51" s="920"/>
      <c r="U51" s="320">
        <v>3</v>
      </c>
      <c r="V51" s="106" t="s">
        <v>226</v>
      </c>
      <c r="W51" s="312">
        <v>11</v>
      </c>
      <c r="X51" s="320">
        <v>8</v>
      </c>
      <c r="Y51" s="106" t="s">
        <v>226</v>
      </c>
      <c r="Z51" s="312">
        <v>11</v>
      </c>
      <c r="AA51" s="914"/>
      <c r="AB51" s="915"/>
      <c r="AC51" s="916"/>
      <c r="AD51" s="320"/>
      <c r="AE51" s="106" t="s">
        <v>226</v>
      </c>
      <c r="AF51" s="312"/>
      <c r="AG51" s="109"/>
    </row>
    <row r="52" spans="1:34" ht="20.149999999999999" customHeight="1">
      <c r="A52" s="923"/>
      <c r="B52" s="942"/>
      <c r="C52" s="920"/>
      <c r="D52" s="320">
        <v>9</v>
      </c>
      <c r="E52" s="106" t="s">
        <v>226</v>
      </c>
      <c r="F52" s="312">
        <v>11</v>
      </c>
      <c r="G52" s="320">
        <v>6</v>
      </c>
      <c r="H52" s="106" t="s">
        <v>226</v>
      </c>
      <c r="I52" s="312">
        <v>11</v>
      </c>
      <c r="J52" s="914"/>
      <c r="K52" s="915"/>
      <c r="L52" s="916"/>
      <c r="M52" s="320"/>
      <c r="N52" s="106" t="s">
        <v>226</v>
      </c>
      <c r="O52" s="312"/>
      <c r="P52" s="110" t="s">
        <v>204</v>
      </c>
      <c r="Q52" s="104"/>
      <c r="R52" s="923"/>
      <c r="S52" s="942"/>
      <c r="T52" s="920"/>
      <c r="U52" s="320"/>
      <c r="V52" s="106" t="s">
        <v>226</v>
      </c>
      <c r="W52" s="312"/>
      <c r="X52" s="320"/>
      <c r="Y52" s="106" t="s">
        <v>226</v>
      </c>
      <c r="Z52" s="312"/>
      <c r="AA52" s="914"/>
      <c r="AB52" s="915"/>
      <c r="AC52" s="916"/>
      <c r="AD52" s="320"/>
      <c r="AE52" s="106" t="s">
        <v>226</v>
      </c>
      <c r="AF52" s="312"/>
      <c r="AG52" s="110" t="s">
        <v>204</v>
      </c>
    </row>
    <row r="53" spans="1:34" ht="20.149999999999999" customHeight="1">
      <c r="A53" s="923"/>
      <c r="B53" s="942"/>
      <c r="C53" s="920"/>
      <c r="D53" s="320"/>
      <c r="E53" s="106" t="s">
        <v>226</v>
      </c>
      <c r="F53" s="312"/>
      <c r="G53" s="320"/>
      <c r="H53" s="106" t="s">
        <v>226</v>
      </c>
      <c r="I53" s="312"/>
      <c r="J53" s="914"/>
      <c r="K53" s="915"/>
      <c r="L53" s="916"/>
      <c r="M53" s="320"/>
      <c r="N53" s="106" t="s">
        <v>226</v>
      </c>
      <c r="O53" s="312"/>
      <c r="P53" s="900">
        <v>3</v>
      </c>
      <c r="Q53" s="104"/>
      <c r="R53" s="923"/>
      <c r="S53" s="942"/>
      <c r="T53" s="920"/>
      <c r="U53" s="320"/>
      <c r="V53" s="106" t="s">
        <v>226</v>
      </c>
      <c r="W53" s="312"/>
      <c r="X53" s="320"/>
      <c r="Y53" s="106" t="s">
        <v>226</v>
      </c>
      <c r="Z53" s="312"/>
      <c r="AA53" s="914"/>
      <c r="AB53" s="915"/>
      <c r="AC53" s="916"/>
      <c r="AD53" s="320"/>
      <c r="AE53" s="106" t="s">
        <v>226</v>
      </c>
      <c r="AF53" s="312"/>
      <c r="AG53" s="900">
        <v>3</v>
      </c>
    </row>
    <row r="54" spans="1:34" ht="20.149999999999999" customHeight="1">
      <c r="A54" s="923"/>
      <c r="B54" s="942"/>
      <c r="C54" s="928"/>
      <c r="D54" s="401">
        <v>0</v>
      </c>
      <c r="E54" s="400" t="s">
        <v>226</v>
      </c>
      <c r="F54" s="402">
        <v>3</v>
      </c>
      <c r="G54" s="401">
        <v>1</v>
      </c>
      <c r="H54" s="400" t="s">
        <v>226</v>
      </c>
      <c r="I54" s="402">
        <v>3</v>
      </c>
      <c r="J54" s="929"/>
      <c r="K54" s="930"/>
      <c r="L54" s="931"/>
      <c r="M54" s="401"/>
      <c r="N54" s="400" t="s">
        <v>226</v>
      </c>
      <c r="O54" s="402"/>
      <c r="P54" s="901"/>
      <c r="Q54" s="104"/>
      <c r="R54" s="923"/>
      <c r="S54" s="942"/>
      <c r="T54" s="928"/>
      <c r="U54" s="401">
        <v>0</v>
      </c>
      <c r="V54" s="400" t="s">
        <v>226</v>
      </c>
      <c r="W54" s="402">
        <v>3</v>
      </c>
      <c r="X54" s="401">
        <v>0</v>
      </c>
      <c r="Y54" s="400" t="s">
        <v>226</v>
      </c>
      <c r="Z54" s="402">
        <v>3</v>
      </c>
      <c r="AA54" s="929"/>
      <c r="AB54" s="930"/>
      <c r="AC54" s="931"/>
      <c r="AD54" s="401"/>
      <c r="AE54" s="400" t="s">
        <v>226</v>
      </c>
      <c r="AF54" s="402"/>
      <c r="AG54" s="901"/>
    </row>
    <row r="55" spans="1:34" ht="20.149999999999999" customHeight="1">
      <c r="A55" s="923"/>
      <c r="B55" s="942"/>
      <c r="C55" s="99">
        <v>4</v>
      </c>
      <c r="D55" s="397"/>
      <c r="E55" s="398" t="s">
        <v>226</v>
      </c>
      <c r="F55" s="399"/>
      <c r="G55" s="397"/>
      <c r="H55" s="398" t="s">
        <v>226</v>
      </c>
      <c r="I55" s="399"/>
      <c r="J55" s="397"/>
      <c r="K55" s="398" t="s">
        <v>226</v>
      </c>
      <c r="L55" s="399"/>
      <c r="M55" s="911"/>
      <c r="N55" s="912"/>
      <c r="O55" s="913"/>
      <c r="P55" s="103"/>
      <c r="Q55" s="104"/>
      <c r="R55" s="923"/>
      <c r="S55" s="942"/>
      <c r="T55" s="99">
        <v>4</v>
      </c>
      <c r="U55" s="397"/>
      <c r="V55" s="398" t="s">
        <v>226</v>
      </c>
      <c r="W55" s="399"/>
      <c r="X55" s="397"/>
      <c r="Y55" s="398" t="s">
        <v>226</v>
      </c>
      <c r="Z55" s="399"/>
      <c r="AA55" s="397"/>
      <c r="AB55" s="398" t="s">
        <v>226</v>
      </c>
      <c r="AC55" s="399"/>
      <c r="AD55" s="911"/>
      <c r="AE55" s="912"/>
      <c r="AF55" s="913"/>
      <c r="AG55" s="103"/>
    </row>
    <row r="56" spans="1:34" ht="20.149999999999999" customHeight="1">
      <c r="A56" s="923"/>
      <c r="B56" s="942"/>
      <c r="C56" s="920" t="str">
        <f>IF(Q55="","",VLOOKUP(Q55,$AI$5:$AJ$32,2))</f>
        <v/>
      </c>
      <c r="D56" s="320"/>
      <c r="E56" s="106" t="s">
        <v>226</v>
      </c>
      <c r="F56" s="312"/>
      <c r="G56" s="320"/>
      <c r="H56" s="106" t="s">
        <v>226</v>
      </c>
      <c r="I56" s="312"/>
      <c r="J56" s="320"/>
      <c r="K56" s="106" t="s">
        <v>226</v>
      </c>
      <c r="L56" s="312"/>
      <c r="M56" s="914"/>
      <c r="N56" s="915"/>
      <c r="O56" s="916"/>
      <c r="P56" s="109"/>
      <c r="Q56" s="104"/>
      <c r="R56" s="923"/>
      <c r="S56" s="942"/>
      <c r="T56" s="920" t="str">
        <f>IF(AH55="","",VLOOKUP(AH55,$AI$5:$AJ$32,2))</f>
        <v/>
      </c>
      <c r="U56" s="320"/>
      <c r="V56" s="106" t="s">
        <v>226</v>
      </c>
      <c r="W56" s="312"/>
      <c r="X56" s="320"/>
      <c r="Y56" s="106" t="s">
        <v>226</v>
      </c>
      <c r="Z56" s="312"/>
      <c r="AA56" s="320"/>
      <c r="AB56" s="106" t="s">
        <v>226</v>
      </c>
      <c r="AC56" s="312"/>
      <c r="AD56" s="914"/>
      <c r="AE56" s="915"/>
      <c r="AF56" s="916"/>
      <c r="AG56" s="109"/>
    </row>
    <row r="57" spans="1:34" ht="20.149999999999999" customHeight="1">
      <c r="A57" s="923"/>
      <c r="B57" s="942"/>
      <c r="C57" s="920"/>
      <c r="D57" s="320"/>
      <c r="E57" s="106" t="s">
        <v>226</v>
      </c>
      <c r="F57" s="312"/>
      <c r="G57" s="320"/>
      <c r="H57" s="106" t="s">
        <v>226</v>
      </c>
      <c r="I57" s="312"/>
      <c r="J57" s="320"/>
      <c r="K57" s="106" t="s">
        <v>226</v>
      </c>
      <c r="L57" s="312"/>
      <c r="M57" s="914"/>
      <c r="N57" s="915"/>
      <c r="O57" s="916"/>
      <c r="P57" s="109"/>
      <c r="Q57" s="104"/>
      <c r="R57" s="923"/>
      <c r="S57" s="942"/>
      <c r="T57" s="920"/>
      <c r="U57" s="320"/>
      <c r="V57" s="106" t="s">
        <v>226</v>
      </c>
      <c r="W57" s="312"/>
      <c r="X57" s="320"/>
      <c r="Y57" s="106" t="s">
        <v>226</v>
      </c>
      <c r="Z57" s="312"/>
      <c r="AA57" s="320"/>
      <c r="AB57" s="106" t="s">
        <v>226</v>
      </c>
      <c r="AC57" s="312"/>
      <c r="AD57" s="914"/>
      <c r="AE57" s="915"/>
      <c r="AF57" s="916"/>
      <c r="AG57" s="109"/>
    </row>
    <row r="58" spans="1:34" ht="20.149999999999999" customHeight="1">
      <c r="A58" s="923"/>
      <c r="B58" s="942"/>
      <c r="C58" s="920"/>
      <c r="D58" s="320"/>
      <c r="E58" s="106" t="s">
        <v>226</v>
      </c>
      <c r="F58" s="312"/>
      <c r="G58" s="320"/>
      <c r="H58" s="106" t="s">
        <v>226</v>
      </c>
      <c r="I58" s="312"/>
      <c r="J58" s="320"/>
      <c r="K58" s="106" t="s">
        <v>226</v>
      </c>
      <c r="L58" s="312"/>
      <c r="M58" s="914"/>
      <c r="N58" s="915"/>
      <c r="O58" s="916"/>
      <c r="P58" s="110" t="s">
        <v>204</v>
      </c>
      <c r="Q58" s="104"/>
      <c r="R58" s="923"/>
      <c r="S58" s="942"/>
      <c r="T58" s="920"/>
      <c r="U58" s="320"/>
      <c r="V58" s="106" t="s">
        <v>226</v>
      </c>
      <c r="W58" s="312"/>
      <c r="X58" s="320"/>
      <c r="Y58" s="106" t="s">
        <v>226</v>
      </c>
      <c r="Z58" s="312"/>
      <c r="AA58" s="320"/>
      <c r="AB58" s="106" t="s">
        <v>226</v>
      </c>
      <c r="AC58" s="312"/>
      <c r="AD58" s="914"/>
      <c r="AE58" s="915"/>
      <c r="AF58" s="916"/>
      <c r="AG58" s="110" t="s">
        <v>204</v>
      </c>
    </row>
    <row r="59" spans="1:34" ht="20.149999999999999" customHeight="1">
      <c r="A59" s="923"/>
      <c r="B59" s="942"/>
      <c r="C59" s="920"/>
      <c r="D59" s="320"/>
      <c r="E59" s="106" t="s">
        <v>226</v>
      </c>
      <c r="F59" s="312"/>
      <c r="G59" s="320"/>
      <c r="H59" s="106" t="s">
        <v>226</v>
      </c>
      <c r="I59" s="312"/>
      <c r="J59" s="320"/>
      <c r="K59" s="106" t="s">
        <v>226</v>
      </c>
      <c r="L59" s="312"/>
      <c r="M59" s="914"/>
      <c r="N59" s="915"/>
      <c r="O59" s="916"/>
      <c r="P59" s="900"/>
      <c r="Q59" s="104"/>
      <c r="R59" s="923"/>
      <c r="S59" s="942"/>
      <c r="T59" s="920"/>
      <c r="U59" s="320"/>
      <c r="V59" s="106" t="s">
        <v>226</v>
      </c>
      <c r="W59" s="312"/>
      <c r="X59" s="320"/>
      <c r="Y59" s="106" t="s">
        <v>226</v>
      </c>
      <c r="Z59" s="312"/>
      <c r="AA59" s="320"/>
      <c r="AB59" s="106" t="s">
        <v>226</v>
      </c>
      <c r="AC59" s="312"/>
      <c r="AD59" s="914"/>
      <c r="AE59" s="915"/>
      <c r="AF59" s="916"/>
      <c r="AG59" s="900"/>
    </row>
    <row r="60" spans="1:34" ht="20.149999999999999" customHeight="1" thickBot="1">
      <c r="A60" s="924"/>
      <c r="B60" s="943"/>
      <c r="C60" s="921"/>
      <c r="D60" s="323"/>
      <c r="E60" s="114" t="s">
        <v>226</v>
      </c>
      <c r="F60" s="325"/>
      <c r="G60" s="323"/>
      <c r="H60" s="114" t="s">
        <v>226</v>
      </c>
      <c r="I60" s="325"/>
      <c r="J60" s="323"/>
      <c r="K60" s="114" t="s">
        <v>226</v>
      </c>
      <c r="L60" s="325"/>
      <c r="M60" s="917"/>
      <c r="N60" s="918"/>
      <c r="O60" s="919"/>
      <c r="P60" s="902"/>
      <c r="Q60" s="104"/>
      <c r="R60" s="924"/>
      <c r="S60" s="943"/>
      <c r="T60" s="921"/>
      <c r="U60" s="323"/>
      <c r="V60" s="114" t="s">
        <v>226</v>
      </c>
      <c r="W60" s="325"/>
      <c r="X60" s="323"/>
      <c r="Y60" s="114" t="s">
        <v>226</v>
      </c>
      <c r="Z60" s="325"/>
      <c r="AA60" s="323"/>
      <c r="AB60" s="114" t="s">
        <v>226</v>
      </c>
      <c r="AC60" s="325"/>
      <c r="AD60" s="917"/>
      <c r="AE60" s="918"/>
      <c r="AF60" s="919"/>
      <c r="AG60" s="902"/>
    </row>
    <row r="61" spans="1:34" ht="18.75" customHeight="1">
      <c r="A61" s="932" t="s">
        <v>0</v>
      </c>
      <c r="B61" s="932"/>
      <c r="C61" s="932"/>
      <c r="D61" s="932"/>
      <c r="E61" s="932"/>
      <c r="F61" s="89"/>
      <c r="G61" s="89"/>
      <c r="H61" s="933" t="s">
        <v>210</v>
      </c>
      <c r="I61" s="933"/>
      <c r="J61" s="933"/>
      <c r="K61" s="933"/>
      <c r="L61" s="933"/>
      <c r="O61" s="934" t="s">
        <v>227</v>
      </c>
      <c r="P61" s="934"/>
      <c r="R61" s="932" t="s">
        <v>0</v>
      </c>
      <c r="S61" s="932"/>
      <c r="T61" s="932"/>
      <c r="U61" s="932"/>
      <c r="V61" s="932"/>
      <c r="W61" s="89"/>
      <c r="X61" s="89"/>
      <c r="Y61" s="933" t="s">
        <v>210</v>
      </c>
      <c r="Z61" s="933"/>
      <c r="AA61" s="933"/>
      <c r="AB61" s="933"/>
      <c r="AC61" s="933"/>
      <c r="AF61" s="934" t="s">
        <v>191</v>
      </c>
      <c r="AG61" s="934"/>
    </row>
    <row r="62" spans="1:34" ht="6.75" customHeight="1">
      <c r="A62" s="932"/>
      <c r="B62" s="932"/>
      <c r="C62" s="932"/>
      <c r="D62" s="932"/>
      <c r="E62" s="932"/>
      <c r="F62" s="89"/>
      <c r="G62" s="89"/>
      <c r="H62" s="933"/>
      <c r="I62" s="933"/>
      <c r="J62" s="933"/>
      <c r="K62" s="933"/>
      <c r="L62" s="933"/>
      <c r="N62" s="92"/>
      <c r="O62" s="935" t="s">
        <v>710</v>
      </c>
      <c r="P62" s="935"/>
      <c r="R62" s="932"/>
      <c r="S62" s="932"/>
      <c r="T62" s="932"/>
      <c r="U62" s="932"/>
      <c r="V62" s="932"/>
      <c r="W62" s="89"/>
      <c r="X62" s="89"/>
      <c r="Y62" s="933"/>
      <c r="Z62" s="933"/>
      <c r="AA62" s="933"/>
      <c r="AB62" s="933"/>
      <c r="AC62" s="933"/>
      <c r="AE62" s="92"/>
      <c r="AF62" s="935" t="s">
        <v>711</v>
      </c>
      <c r="AG62" s="935"/>
    </row>
    <row r="63" spans="1:34" ht="19.5" customHeight="1">
      <c r="B63" s="93" t="s">
        <v>3</v>
      </c>
      <c r="O63" s="935"/>
      <c r="P63" s="935"/>
      <c r="S63" s="93" t="s">
        <v>3</v>
      </c>
      <c r="AF63" s="935"/>
      <c r="AG63" s="935"/>
    </row>
    <row r="64" spans="1:34" ht="6.75" customHeight="1" thickBot="1">
      <c r="B64" s="93"/>
      <c r="O64" s="936"/>
      <c r="P64" s="936"/>
      <c r="S64" s="93"/>
      <c r="AF64" s="936"/>
      <c r="AG64" s="936"/>
    </row>
    <row r="65" spans="1:36" ht="16.5" customHeight="1">
      <c r="A65" s="937" t="s">
        <v>228</v>
      </c>
      <c r="B65" s="938"/>
      <c r="C65" s="939"/>
      <c r="D65" s="903" t="str">
        <f>LEFT(C68,2)</f>
        <v>細谷</v>
      </c>
      <c r="E65" s="904"/>
      <c r="F65" s="905"/>
      <c r="G65" s="903" t="str">
        <f>LEFT(C74,2)</f>
        <v>中島</v>
      </c>
      <c r="H65" s="904"/>
      <c r="I65" s="905"/>
      <c r="J65" s="903" t="str">
        <f>LEFT(C80,2)</f>
        <v>牛崎</v>
      </c>
      <c r="K65" s="904"/>
      <c r="L65" s="905"/>
      <c r="M65" s="903" t="str">
        <f>LEFT(C86,2)</f>
        <v>小林</v>
      </c>
      <c r="N65" s="904"/>
      <c r="O65" s="905"/>
      <c r="P65" s="909" t="s">
        <v>195</v>
      </c>
      <c r="Q65" s="95"/>
      <c r="R65" s="937" t="s">
        <v>243</v>
      </c>
      <c r="S65" s="938"/>
      <c r="T65" s="939"/>
      <c r="U65" s="903" t="str">
        <f>LEFT(T68,2)</f>
        <v>藤井</v>
      </c>
      <c r="V65" s="904"/>
      <c r="W65" s="905"/>
      <c r="X65" s="903" t="str">
        <f>LEFT(T74,2)</f>
        <v>鈴木</v>
      </c>
      <c r="Y65" s="904"/>
      <c r="Z65" s="905"/>
      <c r="AA65" s="903" t="str">
        <f>LEFT(T80,2)</f>
        <v>馳川</v>
      </c>
      <c r="AB65" s="904"/>
      <c r="AC65" s="905"/>
      <c r="AD65" s="903" t="str">
        <f>LEFT(T86,2)</f>
        <v>星　</v>
      </c>
      <c r="AE65" s="904"/>
      <c r="AF65" s="905"/>
      <c r="AG65" s="909" t="s">
        <v>195</v>
      </c>
      <c r="AJ65" s="32"/>
    </row>
    <row r="66" spans="1:36" ht="16.5" customHeight="1">
      <c r="A66" s="96" t="s">
        <v>229</v>
      </c>
      <c r="B66" s="97" t="s">
        <v>230</v>
      </c>
      <c r="C66" s="98"/>
      <c r="D66" s="906"/>
      <c r="E66" s="907"/>
      <c r="F66" s="908"/>
      <c r="G66" s="906"/>
      <c r="H66" s="907"/>
      <c r="I66" s="908"/>
      <c r="J66" s="906"/>
      <c r="K66" s="907"/>
      <c r="L66" s="908"/>
      <c r="M66" s="906"/>
      <c r="N66" s="907"/>
      <c r="O66" s="908"/>
      <c r="P66" s="910"/>
      <c r="Q66" s="95"/>
      <c r="R66" s="96" t="s">
        <v>6</v>
      </c>
      <c r="S66" s="97" t="s">
        <v>7</v>
      </c>
      <c r="T66" s="98"/>
      <c r="U66" s="906"/>
      <c r="V66" s="907"/>
      <c r="W66" s="908"/>
      <c r="X66" s="906"/>
      <c r="Y66" s="907"/>
      <c r="Z66" s="908"/>
      <c r="AA66" s="906"/>
      <c r="AB66" s="907"/>
      <c r="AC66" s="908"/>
      <c r="AD66" s="906"/>
      <c r="AE66" s="907"/>
      <c r="AF66" s="908"/>
      <c r="AG66" s="910"/>
    </row>
    <row r="67" spans="1:36" ht="20.149999999999999" customHeight="1">
      <c r="A67" s="922" t="s">
        <v>231</v>
      </c>
      <c r="B67" s="925" t="s">
        <v>232</v>
      </c>
      <c r="C67" s="99">
        <v>1</v>
      </c>
      <c r="D67" s="911"/>
      <c r="E67" s="912"/>
      <c r="F67" s="913"/>
      <c r="G67" s="397">
        <v>11</v>
      </c>
      <c r="H67" s="398" t="s">
        <v>233</v>
      </c>
      <c r="I67" s="399">
        <v>8</v>
      </c>
      <c r="J67" s="397">
        <v>11</v>
      </c>
      <c r="K67" s="398" t="s">
        <v>233</v>
      </c>
      <c r="L67" s="399">
        <v>7</v>
      </c>
      <c r="M67" s="397">
        <v>11</v>
      </c>
      <c r="N67" s="398" t="s">
        <v>233</v>
      </c>
      <c r="O67" s="399">
        <v>2</v>
      </c>
      <c r="P67" s="103"/>
      <c r="Q67" s="104">
        <v>13</v>
      </c>
      <c r="R67" s="922" t="s">
        <v>244</v>
      </c>
      <c r="S67" s="925" t="s">
        <v>232</v>
      </c>
      <c r="T67" s="99">
        <v>1</v>
      </c>
      <c r="U67" s="911"/>
      <c r="V67" s="912"/>
      <c r="W67" s="913"/>
      <c r="X67" s="397">
        <v>11</v>
      </c>
      <c r="Y67" s="398" t="s">
        <v>704</v>
      </c>
      <c r="Z67" s="399">
        <v>7</v>
      </c>
      <c r="AA67" s="397">
        <v>11</v>
      </c>
      <c r="AB67" s="398" t="s">
        <v>704</v>
      </c>
      <c r="AC67" s="399">
        <v>2</v>
      </c>
      <c r="AD67" s="397"/>
      <c r="AE67" s="398" t="s">
        <v>704</v>
      </c>
      <c r="AF67" s="399"/>
      <c r="AG67" s="103"/>
      <c r="AH67" s="91">
        <v>17</v>
      </c>
    </row>
    <row r="68" spans="1:36" ht="20.149999999999999" customHeight="1">
      <c r="A68" s="923"/>
      <c r="B68" s="926"/>
      <c r="C68" s="920" t="str">
        <f>IF(Q67="","",VLOOKUP(Q67,$AI$5:$AJ$32,2))</f>
        <v>細谷直生</v>
      </c>
      <c r="D68" s="914"/>
      <c r="E68" s="915"/>
      <c r="F68" s="916"/>
      <c r="G68" s="320">
        <v>11</v>
      </c>
      <c r="H68" s="106" t="s">
        <v>234</v>
      </c>
      <c r="I68" s="312">
        <v>5</v>
      </c>
      <c r="J68" s="320">
        <v>11</v>
      </c>
      <c r="K68" s="106" t="s">
        <v>234</v>
      </c>
      <c r="L68" s="312">
        <v>3</v>
      </c>
      <c r="M68" s="320">
        <v>11</v>
      </c>
      <c r="N68" s="106" t="s">
        <v>234</v>
      </c>
      <c r="O68" s="312">
        <v>1</v>
      </c>
      <c r="P68" s="108" t="s">
        <v>705</v>
      </c>
      <c r="Q68" s="104"/>
      <c r="R68" s="923"/>
      <c r="S68" s="926"/>
      <c r="T68" s="920" t="str">
        <f>IF(AH67="","",VLOOKUP(AH67,$AI$5:$AJ$32,2))</f>
        <v>藤井和彦</v>
      </c>
      <c r="U68" s="914"/>
      <c r="V68" s="915"/>
      <c r="W68" s="916"/>
      <c r="X68" s="320">
        <v>11</v>
      </c>
      <c r="Y68" s="106" t="s">
        <v>704</v>
      </c>
      <c r="Z68" s="312">
        <v>8</v>
      </c>
      <c r="AA68" s="320">
        <v>11</v>
      </c>
      <c r="AB68" s="106" t="s">
        <v>704</v>
      </c>
      <c r="AC68" s="312">
        <v>2</v>
      </c>
      <c r="AD68" s="320"/>
      <c r="AE68" s="106" t="s">
        <v>704</v>
      </c>
      <c r="AF68" s="312"/>
      <c r="AG68" s="404" t="s">
        <v>708</v>
      </c>
    </row>
    <row r="69" spans="1:36" ht="20.149999999999999" customHeight="1">
      <c r="A69" s="923"/>
      <c r="B69" s="926"/>
      <c r="C69" s="920"/>
      <c r="D69" s="914"/>
      <c r="E69" s="915"/>
      <c r="F69" s="916"/>
      <c r="G69" s="320">
        <v>11</v>
      </c>
      <c r="H69" s="106" t="s">
        <v>235</v>
      </c>
      <c r="I69" s="312">
        <v>8</v>
      </c>
      <c r="J69" s="320">
        <v>11</v>
      </c>
      <c r="K69" s="106" t="s">
        <v>235</v>
      </c>
      <c r="L69" s="312">
        <v>6</v>
      </c>
      <c r="M69" s="320">
        <v>11</v>
      </c>
      <c r="N69" s="106" t="s">
        <v>235</v>
      </c>
      <c r="O69" s="312">
        <v>1</v>
      </c>
      <c r="P69" s="109"/>
      <c r="Q69" s="104"/>
      <c r="R69" s="923"/>
      <c r="S69" s="926"/>
      <c r="T69" s="920"/>
      <c r="U69" s="914"/>
      <c r="V69" s="915"/>
      <c r="W69" s="916"/>
      <c r="X69" s="320">
        <v>11</v>
      </c>
      <c r="Y69" s="106" t="s">
        <v>704</v>
      </c>
      <c r="Z69" s="312">
        <v>4</v>
      </c>
      <c r="AA69" s="320">
        <v>11</v>
      </c>
      <c r="AB69" s="106" t="s">
        <v>704</v>
      </c>
      <c r="AC69" s="312">
        <v>9</v>
      </c>
      <c r="AD69" s="320"/>
      <c r="AE69" s="106" t="s">
        <v>704</v>
      </c>
      <c r="AF69" s="312"/>
      <c r="AG69" s="109"/>
    </row>
    <row r="70" spans="1:36" ht="20.149999999999999" customHeight="1">
      <c r="A70" s="923"/>
      <c r="B70" s="926"/>
      <c r="C70" s="920"/>
      <c r="D70" s="914"/>
      <c r="E70" s="915"/>
      <c r="F70" s="916"/>
      <c r="G70" s="320"/>
      <c r="H70" s="106" t="s">
        <v>235</v>
      </c>
      <c r="I70" s="312"/>
      <c r="J70" s="320"/>
      <c r="K70" s="106" t="s">
        <v>235</v>
      </c>
      <c r="L70" s="312"/>
      <c r="M70" s="320"/>
      <c r="N70" s="106" t="s">
        <v>235</v>
      </c>
      <c r="O70" s="312"/>
      <c r="P70" s="110" t="s">
        <v>204</v>
      </c>
      <c r="Q70" s="104"/>
      <c r="R70" s="923"/>
      <c r="S70" s="926"/>
      <c r="T70" s="920"/>
      <c r="U70" s="914"/>
      <c r="V70" s="915"/>
      <c r="W70" s="916"/>
      <c r="X70" s="320"/>
      <c r="Y70" s="106" t="s">
        <v>704</v>
      </c>
      <c r="Z70" s="312"/>
      <c r="AA70" s="320"/>
      <c r="AB70" s="106" t="s">
        <v>704</v>
      </c>
      <c r="AC70" s="312"/>
      <c r="AD70" s="320"/>
      <c r="AE70" s="106" t="s">
        <v>704</v>
      </c>
      <c r="AF70" s="312"/>
      <c r="AG70" s="110" t="s">
        <v>204</v>
      </c>
    </row>
    <row r="71" spans="1:36" ht="20.149999999999999" customHeight="1">
      <c r="A71" s="923"/>
      <c r="B71" s="926"/>
      <c r="C71" s="920"/>
      <c r="D71" s="914"/>
      <c r="E71" s="915"/>
      <c r="F71" s="916"/>
      <c r="G71" s="320"/>
      <c r="H71" s="106" t="s">
        <v>235</v>
      </c>
      <c r="I71" s="312"/>
      <c r="J71" s="320"/>
      <c r="K71" s="106" t="s">
        <v>235</v>
      </c>
      <c r="L71" s="312"/>
      <c r="M71" s="320"/>
      <c r="N71" s="106" t="s">
        <v>235</v>
      </c>
      <c r="O71" s="312"/>
      <c r="P71" s="900">
        <v>1</v>
      </c>
      <c r="Q71" s="104"/>
      <c r="R71" s="923"/>
      <c r="S71" s="926"/>
      <c r="T71" s="920"/>
      <c r="U71" s="914"/>
      <c r="V71" s="915"/>
      <c r="W71" s="916"/>
      <c r="X71" s="320"/>
      <c r="Y71" s="106" t="s">
        <v>704</v>
      </c>
      <c r="Z71" s="312"/>
      <c r="AA71" s="320"/>
      <c r="AB71" s="106" t="s">
        <v>704</v>
      </c>
      <c r="AC71" s="312"/>
      <c r="AD71" s="320"/>
      <c r="AE71" s="106" t="s">
        <v>704</v>
      </c>
      <c r="AF71" s="312"/>
      <c r="AG71" s="900"/>
    </row>
    <row r="72" spans="1:36" ht="20.149999999999999" customHeight="1">
      <c r="A72" s="923"/>
      <c r="B72" s="926"/>
      <c r="C72" s="928"/>
      <c r="D72" s="929"/>
      <c r="E72" s="930"/>
      <c r="F72" s="931"/>
      <c r="G72" s="401">
        <v>3</v>
      </c>
      <c r="H72" s="400" t="s">
        <v>235</v>
      </c>
      <c r="I72" s="402">
        <v>0</v>
      </c>
      <c r="J72" s="401">
        <v>3</v>
      </c>
      <c r="K72" s="400" t="s">
        <v>235</v>
      </c>
      <c r="L72" s="402">
        <v>0</v>
      </c>
      <c r="M72" s="401">
        <v>3</v>
      </c>
      <c r="N72" s="400" t="s">
        <v>235</v>
      </c>
      <c r="O72" s="402">
        <v>0</v>
      </c>
      <c r="P72" s="901"/>
      <c r="Q72" s="104"/>
      <c r="R72" s="923"/>
      <c r="S72" s="926"/>
      <c r="T72" s="928"/>
      <c r="U72" s="929"/>
      <c r="V72" s="930"/>
      <c r="W72" s="931"/>
      <c r="X72" s="401">
        <v>3</v>
      </c>
      <c r="Y72" s="400" t="s">
        <v>704</v>
      </c>
      <c r="Z72" s="402">
        <v>0</v>
      </c>
      <c r="AA72" s="401">
        <v>3</v>
      </c>
      <c r="AB72" s="400" t="s">
        <v>704</v>
      </c>
      <c r="AC72" s="402">
        <v>0</v>
      </c>
      <c r="AD72" s="401"/>
      <c r="AE72" s="400" t="s">
        <v>704</v>
      </c>
      <c r="AF72" s="402"/>
      <c r="AG72" s="901"/>
    </row>
    <row r="73" spans="1:36" ht="20.149999999999999" customHeight="1">
      <c r="A73" s="923"/>
      <c r="B73" s="926"/>
      <c r="C73" s="99">
        <v>2</v>
      </c>
      <c r="D73" s="397">
        <v>8</v>
      </c>
      <c r="E73" s="398" t="s">
        <v>235</v>
      </c>
      <c r="F73" s="399">
        <v>11</v>
      </c>
      <c r="G73" s="911"/>
      <c r="H73" s="912"/>
      <c r="I73" s="913"/>
      <c r="J73" s="397">
        <v>11</v>
      </c>
      <c r="K73" s="398" t="s">
        <v>235</v>
      </c>
      <c r="L73" s="399">
        <v>8</v>
      </c>
      <c r="M73" s="397">
        <v>11</v>
      </c>
      <c r="N73" s="398" t="s">
        <v>235</v>
      </c>
      <c r="O73" s="399">
        <v>7</v>
      </c>
      <c r="P73" s="103"/>
      <c r="Q73" s="104">
        <v>14</v>
      </c>
      <c r="R73" s="923"/>
      <c r="S73" s="926"/>
      <c r="T73" s="99">
        <v>2</v>
      </c>
      <c r="U73" s="397">
        <v>7</v>
      </c>
      <c r="V73" s="398" t="s">
        <v>704</v>
      </c>
      <c r="W73" s="399">
        <v>11</v>
      </c>
      <c r="X73" s="911"/>
      <c r="Y73" s="912"/>
      <c r="Z73" s="913"/>
      <c r="AA73" s="397">
        <v>11</v>
      </c>
      <c r="AB73" s="398" t="s">
        <v>704</v>
      </c>
      <c r="AC73" s="399">
        <v>8</v>
      </c>
      <c r="AD73" s="397"/>
      <c r="AE73" s="398" t="s">
        <v>704</v>
      </c>
      <c r="AF73" s="399"/>
      <c r="AG73" s="103"/>
      <c r="AH73" s="91">
        <v>18</v>
      </c>
    </row>
    <row r="74" spans="1:36" ht="20.149999999999999" customHeight="1">
      <c r="A74" s="923"/>
      <c r="B74" s="926"/>
      <c r="C74" s="920" t="str">
        <f>IF(Q73="","",VLOOKUP(Q73,$AI$5:$AJ$32,2))</f>
        <v>中島秀男</v>
      </c>
      <c r="D74" s="320">
        <v>5</v>
      </c>
      <c r="E74" s="106" t="s">
        <v>236</v>
      </c>
      <c r="F74" s="312">
        <v>11</v>
      </c>
      <c r="G74" s="914"/>
      <c r="H74" s="915"/>
      <c r="I74" s="916"/>
      <c r="J74" s="320">
        <v>11</v>
      </c>
      <c r="K74" s="106" t="s">
        <v>236</v>
      </c>
      <c r="L74" s="312">
        <v>9</v>
      </c>
      <c r="M74" s="320">
        <v>11</v>
      </c>
      <c r="N74" s="106" t="s">
        <v>236</v>
      </c>
      <c r="O74" s="312">
        <v>6</v>
      </c>
      <c r="P74" s="404" t="s">
        <v>706</v>
      </c>
      <c r="Q74" s="104"/>
      <c r="R74" s="923"/>
      <c r="S74" s="926"/>
      <c r="T74" s="920" t="str">
        <f>IF(AH73="","",VLOOKUP(AH73,$AI$5:$AJ$32,2))</f>
        <v>鈴木貴夫</v>
      </c>
      <c r="U74" s="320">
        <v>8</v>
      </c>
      <c r="V74" s="106" t="s">
        <v>704</v>
      </c>
      <c r="W74" s="312">
        <v>11</v>
      </c>
      <c r="X74" s="914"/>
      <c r="Y74" s="915"/>
      <c r="Z74" s="916"/>
      <c r="AA74" s="320">
        <v>11</v>
      </c>
      <c r="AB74" s="106" t="s">
        <v>704</v>
      </c>
      <c r="AC74" s="312">
        <v>7</v>
      </c>
      <c r="AD74" s="320"/>
      <c r="AE74" s="106" t="s">
        <v>704</v>
      </c>
      <c r="AF74" s="312"/>
      <c r="AG74" s="404" t="s">
        <v>701</v>
      </c>
    </row>
    <row r="75" spans="1:36" ht="20.149999999999999" customHeight="1">
      <c r="A75" s="923"/>
      <c r="B75" s="926"/>
      <c r="C75" s="920"/>
      <c r="D75" s="320">
        <v>8</v>
      </c>
      <c r="E75" s="106" t="s">
        <v>237</v>
      </c>
      <c r="F75" s="312">
        <v>11</v>
      </c>
      <c r="G75" s="914"/>
      <c r="H75" s="915"/>
      <c r="I75" s="916"/>
      <c r="J75" s="320">
        <v>11</v>
      </c>
      <c r="K75" s="106" t="s">
        <v>237</v>
      </c>
      <c r="L75" s="312">
        <v>3</v>
      </c>
      <c r="M75" s="320">
        <v>11</v>
      </c>
      <c r="N75" s="106" t="s">
        <v>237</v>
      </c>
      <c r="O75" s="312">
        <v>4</v>
      </c>
      <c r="P75" s="109"/>
      <c r="Q75" s="104"/>
      <c r="R75" s="923"/>
      <c r="S75" s="926"/>
      <c r="T75" s="920"/>
      <c r="U75" s="320">
        <v>4</v>
      </c>
      <c r="V75" s="106" t="s">
        <v>704</v>
      </c>
      <c r="W75" s="312">
        <v>11</v>
      </c>
      <c r="X75" s="914"/>
      <c r="Y75" s="915"/>
      <c r="Z75" s="916"/>
      <c r="AA75" s="320">
        <v>10</v>
      </c>
      <c r="AB75" s="106" t="s">
        <v>704</v>
      </c>
      <c r="AC75" s="312">
        <v>12</v>
      </c>
      <c r="AD75" s="320"/>
      <c r="AE75" s="106" t="s">
        <v>704</v>
      </c>
      <c r="AF75" s="312"/>
      <c r="AG75" s="109"/>
    </row>
    <row r="76" spans="1:36" ht="20.149999999999999" customHeight="1">
      <c r="A76" s="923"/>
      <c r="B76" s="926"/>
      <c r="C76" s="920"/>
      <c r="D76" s="320"/>
      <c r="E76" s="106" t="s">
        <v>237</v>
      </c>
      <c r="F76" s="312"/>
      <c r="G76" s="914"/>
      <c r="H76" s="915"/>
      <c r="I76" s="916"/>
      <c r="J76" s="320"/>
      <c r="K76" s="106" t="s">
        <v>237</v>
      </c>
      <c r="L76" s="312"/>
      <c r="M76" s="320"/>
      <c r="N76" s="106" t="s">
        <v>237</v>
      </c>
      <c r="O76" s="312"/>
      <c r="P76" s="110" t="s">
        <v>204</v>
      </c>
      <c r="Q76" s="104"/>
      <c r="R76" s="923"/>
      <c r="S76" s="926"/>
      <c r="T76" s="920"/>
      <c r="U76" s="320"/>
      <c r="V76" s="106" t="s">
        <v>704</v>
      </c>
      <c r="W76" s="312"/>
      <c r="X76" s="914"/>
      <c r="Y76" s="915"/>
      <c r="Z76" s="916"/>
      <c r="AA76" s="320">
        <v>11</v>
      </c>
      <c r="AB76" s="106" t="s">
        <v>704</v>
      </c>
      <c r="AC76" s="312">
        <v>6</v>
      </c>
      <c r="AD76" s="320"/>
      <c r="AE76" s="106" t="s">
        <v>704</v>
      </c>
      <c r="AF76" s="312"/>
      <c r="AG76" s="110" t="s">
        <v>204</v>
      </c>
    </row>
    <row r="77" spans="1:36" ht="20.149999999999999" customHeight="1">
      <c r="A77" s="923"/>
      <c r="B77" s="926"/>
      <c r="C77" s="920"/>
      <c r="D77" s="320"/>
      <c r="E77" s="106" t="s">
        <v>237</v>
      </c>
      <c r="F77" s="312"/>
      <c r="G77" s="914"/>
      <c r="H77" s="915"/>
      <c r="I77" s="916"/>
      <c r="J77" s="320"/>
      <c r="K77" s="106" t="s">
        <v>237</v>
      </c>
      <c r="L77" s="312"/>
      <c r="M77" s="320"/>
      <c r="N77" s="106" t="s">
        <v>237</v>
      </c>
      <c r="O77" s="312"/>
      <c r="P77" s="900">
        <v>2</v>
      </c>
      <c r="Q77" s="104"/>
      <c r="R77" s="923"/>
      <c r="S77" s="926"/>
      <c r="T77" s="920"/>
      <c r="U77" s="320"/>
      <c r="V77" s="106" t="s">
        <v>704</v>
      </c>
      <c r="W77" s="312"/>
      <c r="X77" s="914"/>
      <c r="Y77" s="915"/>
      <c r="Z77" s="916"/>
      <c r="AA77" s="320"/>
      <c r="AB77" s="106" t="s">
        <v>704</v>
      </c>
      <c r="AC77" s="312"/>
      <c r="AD77" s="320"/>
      <c r="AE77" s="106" t="s">
        <v>704</v>
      </c>
      <c r="AF77" s="312"/>
      <c r="AG77" s="900">
        <v>2</v>
      </c>
    </row>
    <row r="78" spans="1:36" ht="20.149999999999999" customHeight="1">
      <c r="A78" s="923"/>
      <c r="B78" s="926"/>
      <c r="C78" s="928"/>
      <c r="D78" s="401">
        <v>0</v>
      </c>
      <c r="E78" s="400" t="s">
        <v>237</v>
      </c>
      <c r="F78" s="402">
        <v>3</v>
      </c>
      <c r="G78" s="929"/>
      <c r="H78" s="930"/>
      <c r="I78" s="931"/>
      <c r="J78" s="401">
        <v>3</v>
      </c>
      <c r="K78" s="400" t="s">
        <v>237</v>
      </c>
      <c r="L78" s="402">
        <v>0</v>
      </c>
      <c r="M78" s="401">
        <v>3</v>
      </c>
      <c r="N78" s="400" t="s">
        <v>237</v>
      </c>
      <c r="O78" s="402">
        <v>0</v>
      </c>
      <c r="P78" s="901"/>
      <c r="Q78" s="104"/>
      <c r="R78" s="923"/>
      <c r="S78" s="926"/>
      <c r="T78" s="928"/>
      <c r="U78" s="401">
        <v>0</v>
      </c>
      <c r="V78" s="400" t="s">
        <v>704</v>
      </c>
      <c r="W78" s="402">
        <v>3</v>
      </c>
      <c r="X78" s="929"/>
      <c r="Y78" s="930"/>
      <c r="Z78" s="931"/>
      <c r="AA78" s="401">
        <v>3</v>
      </c>
      <c r="AB78" s="400" t="s">
        <v>704</v>
      </c>
      <c r="AC78" s="402">
        <v>1</v>
      </c>
      <c r="AD78" s="401"/>
      <c r="AE78" s="400" t="s">
        <v>704</v>
      </c>
      <c r="AF78" s="402"/>
      <c r="AG78" s="901"/>
    </row>
    <row r="79" spans="1:36" ht="20.149999999999999" customHeight="1">
      <c r="A79" s="923"/>
      <c r="B79" s="926"/>
      <c r="C79" s="99">
        <v>3</v>
      </c>
      <c r="D79" s="397">
        <v>7</v>
      </c>
      <c r="E79" s="398" t="s">
        <v>237</v>
      </c>
      <c r="F79" s="399">
        <v>11</v>
      </c>
      <c r="G79" s="397">
        <v>8</v>
      </c>
      <c r="H79" s="398" t="s">
        <v>237</v>
      </c>
      <c r="I79" s="399">
        <v>11</v>
      </c>
      <c r="J79" s="911"/>
      <c r="K79" s="912"/>
      <c r="L79" s="913"/>
      <c r="M79" s="397">
        <v>11</v>
      </c>
      <c r="N79" s="398" t="s">
        <v>237</v>
      </c>
      <c r="O79" s="399">
        <v>4</v>
      </c>
      <c r="P79" s="103"/>
      <c r="Q79" s="104">
        <v>15</v>
      </c>
      <c r="R79" s="923"/>
      <c r="S79" s="926"/>
      <c r="T79" s="99">
        <v>3</v>
      </c>
      <c r="U79" s="397">
        <v>2</v>
      </c>
      <c r="V79" s="398" t="s">
        <v>704</v>
      </c>
      <c r="W79" s="399">
        <v>11</v>
      </c>
      <c r="X79" s="397">
        <v>8</v>
      </c>
      <c r="Y79" s="398" t="s">
        <v>704</v>
      </c>
      <c r="Z79" s="399">
        <v>11</v>
      </c>
      <c r="AA79" s="911"/>
      <c r="AB79" s="912"/>
      <c r="AC79" s="913"/>
      <c r="AD79" s="397"/>
      <c r="AE79" s="398" t="s">
        <v>704</v>
      </c>
      <c r="AF79" s="399"/>
      <c r="AG79" s="103"/>
      <c r="AH79" s="91">
        <v>19</v>
      </c>
    </row>
    <row r="80" spans="1:36" ht="20.149999999999999" customHeight="1">
      <c r="A80" s="923"/>
      <c r="B80" s="926"/>
      <c r="C80" s="920" t="str">
        <f>IF(Q79="","",VLOOKUP(Q79,$AI$5:$AJ$32,2))</f>
        <v>牛崎智晴</v>
      </c>
      <c r="D80" s="320">
        <v>3</v>
      </c>
      <c r="E80" s="106" t="s">
        <v>238</v>
      </c>
      <c r="F80" s="312">
        <v>11</v>
      </c>
      <c r="G80" s="320">
        <v>9</v>
      </c>
      <c r="H80" s="106" t="s">
        <v>238</v>
      </c>
      <c r="I80" s="312">
        <v>11</v>
      </c>
      <c r="J80" s="914"/>
      <c r="K80" s="915"/>
      <c r="L80" s="916"/>
      <c r="M80" s="320">
        <v>11</v>
      </c>
      <c r="N80" s="106" t="s">
        <v>238</v>
      </c>
      <c r="O80" s="312">
        <v>7</v>
      </c>
      <c r="P80" s="404" t="s">
        <v>707</v>
      </c>
      <c r="Q80" s="104"/>
      <c r="R80" s="923"/>
      <c r="S80" s="926"/>
      <c r="T80" s="920" t="str">
        <f>IF(AH79="","",VLOOKUP(AH79,$AI$5:$AJ$32,2))</f>
        <v>馳川　清</v>
      </c>
      <c r="U80" s="320">
        <v>2</v>
      </c>
      <c r="V80" s="106" t="s">
        <v>704</v>
      </c>
      <c r="W80" s="312">
        <v>11</v>
      </c>
      <c r="X80" s="320">
        <v>7</v>
      </c>
      <c r="Y80" s="106" t="s">
        <v>704</v>
      </c>
      <c r="Z80" s="312">
        <v>11</v>
      </c>
      <c r="AA80" s="914"/>
      <c r="AB80" s="915"/>
      <c r="AC80" s="916"/>
      <c r="AD80" s="320"/>
      <c r="AE80" s="106" t="s">
        <v>704</v>
      </c>
      <c r="AF80" s="312"/>
      <c r="AG80" s="404" t="s">
        <v>709</v>
      </c>
    </row>
    <row r="81" spans="1:36" ht="20.149999999999999" customHeight="1">
      <c r="A81" s="923"/>
      <c r="B81" s="926"/>
      <c r="C81" s="920"/>
      <c r="D81" s="320">
        <v>6</v>
      </c>
      <c r="E81" s="106" t="s">
        <v>239</v>
      </c>
      <c r="F81" s="312">
        <v>11</v>
      </c>
      <c r="G81" s="320">
        <v>3</v>
      </c>
      <c r="H81" s="106" t="s">
        <v>239</v>
      </c>
      <c r="I81" s="312">
        <v>11</v>
      </c>
      <c r="J81" s="914"/>
      <c r="K81" s="915"/>
      <c r="L81" s="916"/>
      <c r="M81" s="320">
        <v>11</v>
      </c>
      <c r="N81" s="106" t="s">
        <v>239</v>
      </c>
      <c r="O81" s="312">
        <v>8</v>
      </c>
      <c r="P81" s="109"/>
      <c r="Q81" s="104"/>
      <c r="R81" s="923"/>
      <c r="S81" s="926"/>
      <c r="T81" s="920"/>
      <c r="U81" s="320">
        <v>9</v>
      </c>
      <c r="V81" s="106" t="s">
        <v>704</v>
      </c>
      <c r="W81" s="312">
        <v>11</v>
      </c>
      <c r="X81" s="320">
        <v>12</v>
      </c>
      <c r="Y81" s="106" t="s">
        <v>704</v>
      </c>
      <c r="Z81" s="312">
        <v>10</v>
      </c>
      <c r="AA81" s="914"/>
      <c r="AB81" s="915"/>
      <c r="AC81" s="916"/>
      <c r="AD81" s="320"/>
      <c r="AE81" s="106" t="s">
        <v>704</v>
      </c>
      <c r="AF81" s="312"/>
      <c r="AG81" s="109"/>
    </row>
    <row r="82" spans="1:36" ht="20.149999999999999" customHeight="1">
      <c r="A82" s="923"/>
      <c r="B82" s="926"/>
      <c r="C82" s="920"/>
      <c r="D82" s="320"/>
      <c r="E82" s="106" t="s">
        <v>239</v>
      </c>
      <c r="F82" s="312"/>
      <c r="G82" s="320"/>
      <c r="H82" s="106" t="s">
        <v>239</v>
      </c>
      <c r="I82" s="312"/>
      <c r="J82" s="914"/>
      <c r="K82" s="915"/>
      <c r="L82" s="916"/>
      <c r="M82" s="320"/>
      <c r="N82" s="106" t="s">
        <v>239</v>
      </c>
      <c r="O82" s="312"/>
      <c r="P82" s="110" t="s">
        <v>204</v>
      </c>
      <c r="Q82" s="104"/>
      <c r="R82" s="923"/>
      <c r="S82" s="926"/>
      <c r="T82" s="920"/>
      <c r="U82" s="320"/>
      <c r="V82" s="106" t="s">
        <v>704</v>
      </c>
      <c r="W82" s="312"/>
      <c r="X82" s="320">
        <v>6</v>
      </c>
      <c r="Y82" s="106" t="s">
        <v>704</v>
      </c>
      <c r="Z82" s="312">
        <v>11</v>
      </c>
      <c r="AA82" s="914"/>
      <c r="AB82" s="915"/>
      <c r="AC82" s="916"/>
      <c r="AD82" s="320"/>
      <c r="AE82" s="106" t="s">
        <v>704</v>
      </c>
      <c r="AF82" s="312"/>
      <c r="AG82" s="110" t="s">
        <v>204</v>
      </c>
    </row>
    <row r="83" spans="1:36" ht="20.149999999999999" customHeight="1">
      <c r="A83" s="923"/>
      <c r="B83" s="926"/>
      <c r="C83" s="920"/>
      <c r="D83" s="320"/>
      <c r="E83" s="106" t="s">
        <v>239</v>
      </c>
      <c r="F83" s="312"/>
      <c r="G83" s="320"/>
      <c r="H83" s="106" t="s">
        <v>239</v>
      </c>
      <c r="I83" s="312"/>
      <c r="J83" s="914"/>
      <c r="K83" s="915"/>
      <c r="L83" s="916"/>
      <c r="M83" s="320"/>
      <c r="N83" s="106" t="s">
        <v>239</v>
      </c>
      <c r="O83" s="312"/>
      <c r="P83" s="900">
        <v>3</v>
      </c>
      <c r="Q83" s="104"/>
      <c r="R83" s="923"/>
      <c r="S83" s="926"/>
      <c r="T83" s="920"/>
      <c r="U83" s="320"/>
      <c r="V83" s="106" t="s">
        <v>704</v>
      </c>
      <c r="W83" s="312"/>
      <c r="X83" s="320"/>
      <c r="Y83" s="106" t="s">
        <v>704</v>
      </c>
      <c r="Z83" s="312"/>
      <c r="AA83" s="914"/>
      <c r="AB83" s="915"/>
      <c r="AC83" s="916"/>
      <c r="AD83" s="320"/>
      <c r="AE83" s="106" t="s">
        <v>704</v>
      </c>
      <c r="AF83" s="312"/>
      <c r="AG83" s="900">
        <v>3</v>
      </c>
    </row>
    <row r="84" spans="1:36" ht="20.149999999999999" customHeight="1">
      <c r="A84" s="923"/>
      <c r="B84" s="926"/>
      <c r="C84" s="928"/>
      <c r="D84" s="401">
        <v>0</v>
      </c>
      <c r="E84" s="400" t="s">
        <v>239</v>
      </c>
      <c r="F84" s="402">
        <v>3</v>
      </c>
      <c r="G84" s="401">
        <v>0</v>
      </c>
      <c r="H84" s="400" t="s">
        <v>239</v>
      </c>
      <c r="I84" s="402">
        <v>3</v>
      </c>
      <c r="J84" s="929"/>
      <c r="K84" s="930"/>
      <c r="L84" s="931"/>
      <c r="M84" s="401">
        <v>3</v>
      </c>
      <c r="N84" s="400" t="s">
        <v>239</v>
      </c>
      <c r="O84" s="402">
        <v>0</v>
      </c>
      <c r="P84" s="901"/>
      <c r="Q84" s="104"/>
      <c r="R84" s="923"/>
      <c r="S84" s="926"/>
      <c r="T84" s="928"/>
      <c r="U84" s="401">
        <v>0</v>
      </c>
      <c r="V84" s="400" t="s">
        <v>704</v>
      </c>
      <c r="W84" s="402">
        <v>3</v>
      </c>
      <c r="X84" s="401">
        <v>1</v>
      </c>
      <c r="Y84" s="400" t="s">
        <v>704</v>
      </c>
      <c r="Z84" s="402">
        <v>3</v>
      </c>
      <c r="AA84" s="929"/>
      <c r="AB84" s="930"/>
      <c r="AC84" s="931"/>
      <c r="AD84" s="401"/>
      <c r="AE84" s="400" t="s">
        <v>704</v>
      </c>
      <c r="AF84" s="402"/>
      <c r="AG84" s="901"/>
    </row>
    <row r="85" spans="1:36" ht="20.149999999999999" customHeight="1">
      <c r="A85" s="923"/>
      <c r="B85" s="926"/>
      <c r="C85" s="99">
        <v>4</v>
      </c>
      <c r="D85" s="397">
        <v>2</v>
      </c>
      <c r="E85" s="398" t="s">
        <v>239</v>
      </c>
      <c r="F85" s="399">
        <v>11</v>
      </c>
      <c r="G85" s="397">
        <v>7</v>
      </c>
      <c r="H85" s="398" t="s">
        <v>239</v>
      </c>
      <c r="I85" s="399">
        <v>11</v>
      </c>
      <c r="J85" s="397">
        <v>4</v>
      </c>
      <c r="K85" s="398" t="s">
        <v>239</v>
      </c>
      <c r="L85" s="399">
        <v>11</v>
      </c>
      <c r="M85" s="911"/>
      <c r="N85" s="912"/>
      <c r="O85" s="913"/>
      <c r="P85" s="103"/>
      <c r="Q85" s="104">
        <v>16</v>
      </c>
      <c r="R85" s="923"/>
      <c r="S85" s="926"/>
      <c r="T85" s="99">
        <v>4</v>
      </c>
      <c r="U85" s="397"/>
      <c r="V85" s="398" t="s">
        <v>704</v>
      </c>
      <c r="W85" s="399"/>
      <c r="X85" s="397"/>
      <c r="Y85" s="398" t="s">
        <v>704</v>
      </c>
      <c r="Z85" s="399"/>
      <c r="AA85" s="397"/>
      <c r="AB85" s="398" t="s">
        <v>704</v>
      </c>
      <c r="AC85" s="399"/>
      <c r="AD85" s="911"/>
      <c r="AE85" s="912"/>
      <c r="AF85" s="913"/>
      <c r="AG85" s="103"/>
      <c r="AH85" s="91">
        <v>20</v>
      </c>
    </row>
    <row r="86" spans="1:36" ht="20.149999999999999" customHeight="1">
      <c r="A86" s="923"/>
      <c r="B86" s="926"/>
      <c r="C86" s="920" t="str">
        <f>IF(Q85="","",VLOOKUP(Q85,$AI$5:$AJ$32,2))</f>
        <v>小林芳美</v>
      </c>
      <c r="D86" s="320">
        <v>1</v>
      </c>
      <c r="E86" s="106" t="s">
        <v>240</v>
      </c>
      <c r="F86" s="312">
        <v>11</v>
      </c>
      <c r="G86" s="320">
        <v>6</v>
      </c>
      <c r="H86" s="106" t="s">
        <v>240</v>
      </c>
      <c r="I86" s="312">
        <v>11</v>
      </c>
      <c r="J86" s="320">
        <v>7</v>
      </c>
      <c r="K86" s="106" t="s">
        <v>240</v>
      </c>
      <c r="L86" s="312">
        <v>11</v>
      </c>
      <c r="M86" s="914"/>
      <c r="N86" s="915"/>
      <c r="O86" s="916"/>
      <c r="P86" s="108" t="s">
        <v>691</v>
      </c>
      <c r="Q86" s="104"/>
      <c r="R86" s="923"/>
      <c r="S86" s="926"/>
      <c r="T86" s="920" t="str">
        <f>IF(AH85="","",VLOOKUP(AH85,$AI$5:$AJ$32,2))</f>
        <v>星　光晴</v>
      </c>
      <c r="U86" s="320"/>
      <c r="V86" s="106" t="s">
        <v>704</v>
      </c>
      <c r="W86" s="312"/>
      <c r="X86" s="320"/>
      <c r="Y86" s="106" t="s">
        <v>704</v>
      </c>
      <c r="Z86" s="312"/>
      <c r="AA86" s="320"/>
      <c r="AB86" s="106" t="s">
        <v>704</v>
      </c>
      <c r="AC86" s="312"/>
      <c r="AD86" s="914"/>
      <c r="AE86" s="915"/>
      <c r="AF86" s="916"/>
      <c r="AG86" s="109"/>
    </row>
    <row r="87" spans="1:36" ht="20.149999999999999" customHeight="1">
      <c r="A87" s="923"/>
      <c r="B87" s="926"/>
      <c r="C87" s="920"/>
      <c r="D87" s="320">
        <v>1</v>
      </c>
      <c r="E87" s="106" t="s">
        <v>241</v>
      </c>
      <c r="F87" s="312">
        <v>11</v>
      </c>
      <c r="G87" s="320">
        <v>4</v>
      </c>
      <c r="H87" s="106" t="s">
        <v>241</v>
      </c>
      <c r="I87" s="312">
        <v>11</v>
      </c>
      <c r="J87" s="320">
        <v>8</v>
      </c>
      <c r="K87" s="106" t="s">
        <v>241</v>
      </c>
      <c r="L87" s="312">
        <v>11</v>
      </c>
      <c r="M87" s="914"/>
      <c r="N87" s="915"/>
      <c r="O87" s="916"/>
      <c r="P87" s="109"/>
      <c r="Q87" s="104"/>
      <c r="R87" s="923"/>
      <c r="S87" s="926"/>
      <c r="T87" s="920"/>
      <c r="U87" s="320"/>
      <c r="V87" s="106" t="s">
        <v>704</v>
      </c>
      <c r="W87" s="312"/>
      <c r="X87" s="320"/>
      <c r="Y87" s="106" t="s">
        <v>704</v>
      </c>
      <c r="Z87" s="312"/>
      <c r="AA87" s="320"/>
      <c r="AB87" s="106" t="s">
        <v>704</v>
      </c>
      <c r="AC87" s="312"/>
      <c r="AD87" s="914"/>
      <c r="AE87" s="915"/>
      <c r="AF87" s="916"/>
      <c r="AG87" s="109"/>
    </row>
    <row r="88" spans="1:36" ht="20.149999999999999" customHeight="1">
      <c r="A88" s="923"/>
      <c r="B88" s="926"/>
      <c r="C88" s="920"/>
      <c r="D88" s="320"/>
      <c r="E88" s="106" t="s">
        <v>241</v>
      </c>
      <c r="F88" s="312"/>
      <c r="G88" s="320"/>
      <c r="H88" s="106" t="s">
        <v>241</v>
      </c>
      <c r="I88" s="312"/>
      <c r="J88" s="320"/>
      <c r="K88" s="106" t="s">
        <v>241</v>
      </c>
      <c r="L88" s="312"/>
      <c r="M88" s="914"/>
      <c r="N88" s="915"/>
      <c r="O88" s="916"/>
      <c r="P88" s="110" t="s">
        <v>204</v>
      </c>
      <c r="Q88" s="104"/>
      <c r="R88" s="923"/>
      <c r="S88" s="926"/>
      <c r="T88" s="920"/>
      <c r="U88" s="320"/>
      <c r="V88" s="106" t="s">
        <v>704</v>
      </c>
      <c r="W88" s="312"/>
      <c r="X88" s="320"/>
      <c r="Y88" s="106" t="s">
        <v>704</v>
      </c>
      <c r="Z88" s="312"/>
      <c r="AA88" s="320"/>
      <c r="AB88" s="106" t="s">
        <v>704</v>
      </c>
      <c r="AC88" s="312"/>
      <c r="AD88" s="914"/>
      <c r="AE88" s="915"/>
      <c r="AF88" s="916"/>
      <c r="AG88" s="110" t="s">
        <v>204</v>
      </c>
    </row>
    <row r="89" spans="1:36" ht="20.149999999999999" customHeight="1">
      <c r="A89" s="923"/>
      <c r="B89" s="926"/>
      <c r="C89" s="920"/>
      <c r="D89" s="320"/>
      <c r="E89" s="106" t="s">
        <v>241</v>
      </c>
      <c r="F89" s="312"/>
      <c r="G89" s="320"/>
      <c r="H89" s="106" t="s">
        <v>241</v>
      </c>
      <c r="I89" s="312"/>
      <c r="J89" s="320"/>
      <c r="K89" s="106" t="s">
        <v>241</v>
      </c>
      <c r="L89" s="312"/>
      <c r="M89" s="914"/>
      <c r="N89" s="915"/>
      <c r="O89" s="916"/>
      <c r="P89" s="900">
        <v>4</v>
      </c>
      <c r="Q89" s="104"/>
      <c r="R89" s="923"/>
      <c r="S89" s="926"/>
      <c r="T89" s="920"/>
      <c r="U89" s="320"/>
      <c r="V89" s="106" t="s">
        <v>704</v>
      </c>
      <c r="W89" s="312"/>
      <c r="X89" s="320"/>
      <c r="Y89" s="106" t="s">
        <v>704</v>
      </c>
      <c r="Z89" s="312"/>
      <c r="AA89" s="320"/>
      <c r="AB89" s="106" t="s">
        <v>704</v>
      </c>
      <c r="AC89" s="312"/>
      <c r="AD89" s="914"/>
      <c r="AE89" s="915"/>
      <c r="AF89" s="916"/>
      <c r="AG89" s="900"/>
    </row>
    <row r="90" spans="1:36" ht="20.149999999999999" customHeight="1" thickBot="1">
      <c r="A90" s="924"/>
      <c r="B90" s="927"/>
      <c r="C90" s="921"/>
      <c r="D90" s="323">
        <v>0</v>
      </c>
      <c r="E90" s="114" t="s">
        <v>242</v>
      </c>
      <c r="F90" s="325">
        <v>3</v>
      </c>
      <c r="G90" s="323">
        <v>0</v>
      </c>
      <c r="H90" s="114" t="s">
        <v>242</v>
      </c>
      <c r="I90" s="325">
        <v>3</v>
      </c>
      <c r="J90" s="323">
        <v>0</v>
      </c>
      <c r="K90" s="114" t="s">
        <v>242</v>
      </c>
      <c r="L90" s="325">
        <v>3</v>
      </c>
      <c r="M90" s="917"/>
      <c r="N90" s="918"/>
      <c r="O90" s="919"/>
      <c r="P90" s="902"/>
      <c r="Q90" s="104"/>
      <c r="R90" s="924"/>
      <c r="S90" s="927"/>
      <c r="T90" s="921"/>
      <c r="U90" s="323"/>
      <c r="V90" s="114" t="s">
        <v>704</v>
      </c>
      <c r="W90" s="325"/>
      <c r="X90" s="323"/>
      <c r="Y90" s="114" t="s">
        <v>704</v>
      </c>
      <c r="Z90" s="325"/>
      <c r="AA90" s="323"/>
      <c r="AB90" s="114" t="s">
        <v>704</v>
      </c>
      <c r="AC90" s="325"/>
      <c r="AD90" s="917"/>
      <c r="AE90" s="918"/>
      <c r="AF90" s="919"/>
      <c r="AG90" s="902"/>
    </row>
    <row r="91" spans="1:36" ht="18.75" customHeight="1">
      <c r="A91" s="932" t="s">
        <v>0</v>
      </c>
      <c r="B91" s="932"/>
      <c r="C91" s="932"/>
      <c r="D91" s="932"/>
      <c r="E91" s="932"/>
      <c r="F91" s="89"/>
      <c r="G91" s="89"/>
      <c r="H91" s="933" t="s">
        <v>210</v>
      </c>
      <c r="I91" s="933"/>
      <c r="J91" s="933"/>
      <c r="K91" s="933"/>
      <c r="L91" s="933"/>
      <c r="O91" s="934" t="s">
        <v>245</v>
      </c>
      <c r="P91" s="934"/>
      <c r="R91" s="932" t="s">
        <v>0</v>
      </c>
      <c r="S91" s="932"/>
      <c r="T91" s="932"/>
      <c r="U91" s="932"/>
      <c r="V91" s="932"/>
      <c r="W91" s="89"/>
      <c r="X91" s="89"/>
      <c r="Y91" s="933" t="s">
        <v>210</v>
      </c>
      <c r="Z91" s="933"/>
      <c r="AA91" s="933"/>
      <c r="AB91" s="933"/>
      <c r="AC91" s="933"/>
      <c r="AF91" s="934" t="s">
        <v>191</v>
      </c>
      <c r="AG91" s="934"/>
    </row>
    <row r="92" spans="1:36" ht="6.75" customHeight="1">
      <c r="A92" s="932"/>
      <c r="B92" s="932"/>
      <c r="C92" s="932"/>
      <c r="D92" s="932"/>
      <c r="E92" s="932"/>
      <c r="F92" s="89"/>
      <c r="G92" s="89"/>
      <c r="H92" s="933"/>
      <c r="I92" s="933"/>
      <c r="J92" s="933"/>
      <c r="K92" s="933"/>
      <c r="L92" s="933"/>
      <c r="N92" s="92"/>
      <c r="O92" s="935" t="s">
        <v>713</v>
      </c>
      <c r="P92" s="935"/>
      <c r="R92" s="932"/>
      <c r="S92" s="932"/>
      <c r="T92" s="932"/>
      <c r="U92" s="932"/>
      <c r="V92" s="932"/>
      <c r="W92" s="89"/>
      <c r="X92" s="89"/>
      <c r="Y92" s="933"/>
      <c r="Z92" s="933"/>
      <c r="AA92" s="933"/>
      <c r="AB92" s="933"/>
      <c r="AC92" s="933"/>
      <c r="AE92" s="92"/>
      <c r="AF92" s="935" t="s">
        <v>712</v>
      </c>
      <c r="AG92" s="935"/>
    </row>
    <row r="93" spans="1:36" ht="19.5" customHeight="1">
      <c r="B93" s="93" t="s">
        <v>3</v>
      </c>
      <c r="O93" s="935"/>
      <c r="P93" s="935"/>
      <c r="S93" s="93" t="s">
        <v>3</v>
      </c>
      <c r="AF93" s="935"/>
      <c r="AG93" s="935"/>
    </row>
    <row r="94" spans="1:36" ht="6.75" customHeight="1" thickBot="1">
      <c r="B94" s="93"/>
      <c r="O94" s="936"/>
      <c r="P94" s="936"/>
      <c r="S94" s="93"/>
      <c r="AF94" s="936"/>
      <c r="AG94" s="936"/>
    </row>
    <row r="95" spans="1:36" ht="16.5" customHeight="1">
      <c r="A95" s="937" t="s">
        <v>246</v>
      </c>
      <c r="B95" s="938"/>
      <c r="C95" s="939"/>
      <c r="D95" s="903" t="str">
        <f>LEFT(C98,2)</f>
        <v>張替</v>
      </c>
      <c r="E95" s="904"/>
      <c r="F95" s="905"/>
      <c r="G95" s="903" t="str">
        <f>LEFT(C104,2)</f>
        <v>吉海</v>
      </c>
      <c r="H95" s="904"/>
      <c r="I95" s="905"/>
      <c r="J95" s="903" t="str">
        <f>LEFT(C110,2)</f>
        <v>長田</v>
      </c>
      <c r="K95" s="904"/>
      <c r="L95" s="905"/>
      <c r="M95" s="903" t="str">
        <f>LEFT(C116,3)</f>
        <v>水野谷</v>
      </c>
      <c r="N95" s="904"/>
      <c r="O95" s="905"/>
      <c r="P95" s="909" t="s">
        <v>195</v>
      </c>
      <c r="Q95" s="95"/>
      <c r="R95" s="937" t="s">
        <v>142</v>
      </c>
      <c r="S95" s="938"/>
      <c r="T95" s="939"/>
      <c r="U95" s="903" t="str">
        <f>LEFT(T98,2)</f>
        <v>渡邊</v>
      </c>
      <c r="V95" s="904"/>
      <c r="W95" s="905"/>
      <c r="X95" s="903" t="str">
        <f>LEFT(T104,2)</f>
        <v>須藤</v>
      </c>
      <c r="Y95" s="904"/>
      <c r="Z95" s="905"/>
      <c r="AA95" s="903" t="str">
        <f>LEFT(T110,2)</f>
        <v>赤坂</v>
      </c>
      <c r="AB95" s="904"/>
      <c r="AC95" s="905"/>
      <c r="AD95" s="903" t="str">
        <f>LEFT(T116,2)</f>
        <v>照井</v>
      </c>
      <c r="AE95" s="904"/>
      <c r="AF95" s="905"/>
      <c r="AG95" s="909" t="s">
        <v>195</v>
      </c>
      <c r="AJ95" s="32"/>
    </row>
    <row r="96" spans="1:36" ht="16.5" customHeight="1">
      <c r="A96" s="96" t="s">
        <v>247</v>
      </c>
      <c r="B96" s="97" t="s">
        <v>248</v>
      </c>
      <c r="C96" s="98"/>
      <c r="D96" s="906"/>
      <c r="E96" s="907"/>
      <c r="F96" s="908"/>
      <c r="G96" s="906"/>
      <c r="H96" s="907"/>
      <c r="I96" s="908"/>
      <c r="J96" s="906"/>
      <c r="K96" s="907"/>
      <c r="L96" s="908"/>
      <c r="M96" s="906"/>
      <c r="N96" s="907"/>
      <c r="O96" s="908"/>
      <c r="P96" s="910"/>
      <c r="Q96" s="95"/>
      <c r="R96" s="96" t="s">
        <v>6</v>
      </c>
      <c r="S96" s="97" t="s">
        <v>7</v>
      </c>
      <c r="T96" s="98"/>
      <c r="U96" s="906"/>
      <c r="V96" s="907"/>
      <c r="W96" s="908"/>
      <c r="X96" s="906"/>
      <c r="Y96" s="907"/>
      <c r="Z96" s="908"/>
      <c r="AA96" s="906"/>
      <c r="AB96" s="907"/>
      <c r="AC96" s="908"/>
      <c r="AD96" s="906"/>
      <c r="AE96" s="907"/>
      <c r="AF96" s="908"/>
      <c r="AG96" s="910"/>
    </row>
    <row r="97" spans="1:34" ht="20.149999999999999" customHeight="1">
      <c r="A97" s="922" t="s">
        <v>249</v>
      </c>
      <c r="B97" s="925" t="s">
        <v>250</v>
      </c>
      <c r="C97" s="99">
        <v>1</v>
      </c>
      <c r="D97" s="911"/>
      <c r="E97" s="912"/>
      <c r="F97" s="913"/>
      <c r="G97" s="397"/>
      <c r="H97" s="398" t="s">
        <v>704</v>
      </c>
      <c r="I97" s="399"/>
      <c r="J97" s="397">
        <v>11</v>
      </c>
      <c r="K97" s="398" t="s">
        <v>704</v>
      </c>
      <c r="L97" s="399">
        <v>5</v>
      </c>
      <c r="M97" s="397">
        <v>11</v>
      </c>
      <c r="N97" s="398" t="s">
        <v>704</v>
      </c>
      <c r="O97" s="399">
        <v>4</v>
      </c>
      <c r="P97" s="103"/>
      <c r="Q97" s="104">
        <v>21</v>
      </c>
      <c r="R97" s="922" t="s">
        <v>244</v>
      </c>
      <c r="S97" s="925" t="s">
        <v>232</v>
      </c>
      <c r="T97" s="99">
        <v>1</v>
      </c>
      <c r="U97" s="911"/>
      <c r="V97" s="912"/>
      <c r="W97" s="913"/>
      <c r="X97" s="397">
        <v>11</v>
      </c>
      <c r="Y97" s="398" t="s">
        <v>704</v>
      </c>
      <c r="Z97" s="399">
        <v>3</v>
      </c>
      <c r="AA97" s="397">
        <v>11</v>
      </c>
      <c r="AB97" s="398" t="s">
        <v>704</v>
      </c>
      <c r="AC97" s="399">
        <v>5</v>
      </c>
      <c r="AD97" s="397">
        <v>11</v>
      </c>
      <c r="AE97" s="398" t="s">
        <v>704</v>
      </c>
      <c r="AF97" s="399">
        <v>2</v>
      </c>
      <c r="AG97" s="103"/>
      <c r="AH97" s="91">
        <v>25</v>
      </c>
    </row>
    <row r="98" spans="1:34" ht="20.149999999999999" customHeight="1">
      <c r="A98" s="923"/>
      <c r="B98" s="926"/>
      <c r="C98" s="920" t="str">
        <f>IF(Q97="","",VLOOKUP(Q97,$AI$5:$AJ$32,2))</f>
        <v>張替　明</v>
      </c>
      <c r="D98" s="914"/>
      <c r="E98" s="915"/>
      <c r="F98" s="916"/>
      <c r="G98" s="320"/>
      <c r="H98" s="106" t="s">
        <v>704</v>
      </c>
      <c r="I98" s="312"/>
      <c r="J98" s="320">
        <v>9</v>
      </c>
      <c r="K98" s="106" t="s">
        <v>704</v>
      </c>
      <c r="L98" s="312">
        <v>11</v>
      </c>
      <c r="M98" s="320">
        <v>11</v>
      </c>
      <c r="N98" s="106" t="s">
        <v>704</v>
      </c>
      <c r="O98" s="312">
        <v>7</v>
      </c>
      <c r="P98" s="404" t="s">
        <v>714</v>
      </c>
      <c r="Q98" s="104"/>
      <c r="R98" s="923"/>
      <c r="S98" s="926"/>
      <c r="T98" s="920" t="str">
        <f>IF(AH97="","",VLOOKUP(AH97,$AI$5:$AJ$32,2))</f>
        <v>渡邊　剛</v>
      </c>
      <c r="U98" s="914"/>
      <c r="V98" s="915"/>
      <c r="W98" s="916"/>
      <c r="X98" s="320">
        <v>11</v>
      </c>
      <c r="Y98" s="106" t="s">
        <v>704</v>
      </c>
      <c r="Z98" s="312">
        <v>6</v>
      </c>
      <c r="AA98" s="320">
        <v>11</v>
      </c>
      <c r="AB98" s="106" t="s">
        <v>704</v>
      </c>
      <c r="AC98" s="312">
        <v>1</v>
      </c>
      <c r="AD98" s="320">
        <v>11</v>
      </c>
      <c r="AE98" s="106" t="s">
        <v>704</v>
      </c>
      <c r="AF98" s="312">
        <v>3</v>
      </c>
      <c r="AG98" s="108" t="s">
        <v>705</v>
      </c>
    </row>
    <row r="99" spans="1:34" ht="20.149999999999999" customHeight="1">
      <c r="A99" s="923"/>
      <c r="B99" s="926"/>
      <c r="C99" s="920"/>
      <c r="D99" s="914"/>
      <c r="E99" s="915"/>
      <c r="F99" s="916"/>
      <c r="G99" s="320"/>
      <c r="H99" s="106" t="s">
        <v>704</v>
      </c>
      <c r="I99" s="312"/>
      <c r="J99" s="320">
        <v>11</v>
      </c>
      <c r="K99" s="106" t="s">
        <v>704</v>
      </c>
      <c r="L99" s="312">
        <v>5</v>
      </c>
      <c r="M99" s="320">
        <v>7</v>
      </c>
      <c r="N99" s="106" t="s">
        <v>704</v>
      </c>
      <c r="O99" s="312">
        <v>11</v>
      </c>
      <c r="P99" s="109"/>
      <c r="Q99" s="104"/>
      <c r="R99" s="923"/>
      <c r="S99" s="926"/>
      <c r="T99" s="920"/>
      <c r="U99" s="914"/>
      <c r="V99" s="915"/>
      <c r="W99" s="916"/>
      <c r="X99" s="320">
        <v>11</v>
      </c>
      <c r="Y99" s="106" t="s">
        <v>704</v>
      </c>
      <c r="Z99" s="312">
        <v>8</v>
      </c>
      <c r="AA99" s="320">
        <v>11</v>
      </c>
      <c r="AB99" s="106" t="s">
        <v>704</v>
      </c>
      <c r="AC99" s="312">
        <v>5</v>
      </c>
      <c r="AD99" s="320">
        <v>11</v>
      </c>
      <c r="AE99" s="106" t="s">
        <v>704</v>
      </c>
      <c r="AF99" s="312">
        <v>6</v>
      </c>
      <c r="AG99" s="109"/>
    </row>
    <row r="100" spans="1:34" ht="20.149999999999999" customHeight="1">
      <c r="A100" s="923"/>
      <c r="B100" s="926"/>
      <c r="C100" s="920"/>
      <c r="D100" s="914"/>
      <c r="E100" s="915"/>
      <c r="F100" s="916"/>
      <c r="G100" s="320"/>
      <c r="H100" s="106" t="s">
        <v>704</v>
      </c>
      <c r="I100" s="312"/>
      <c r="J100" s="320">
        <v>6</v>
      </c>
      <c r="K100" s="106" t="s">
        <v>704</v>
      </c>
      <c r="L100" s="312">
        <v>11</v>
      </c>
      <c r="M100" s="320">
        <v>11</v>
      </c>
      <c r="N100" s="106" t="s">
        <v>704</v>
      </c>
      <c r="O100" s="312">
        <v>5</v>
      </c>
      <c r="P100" s="110" t="s">
        <v>204</v>
      </c>
      <c r="Q100" s="104"/>
      <c r="R100" s="923"/>
      <c r="S100" s="926"/>
      <c r="T100" s="920"/>
      <c r="U100" s="914"/>
      <c r="V100" s="915"/>
      <c r="W100" s="916"/>
      <c r="X100" s="320"/>
      <c r="Y100" s="106" t="s">
        <v>704</v>
      </c>
      <c r="Z100" s="312"/>
      <c r="AA100" s="320"/>
      <c r="AB100" s="106" t="s">
        <v>704</v>
      </c>
      <c r="AC100" s="312"/>
      <c r="AD100" s="320"/>
      <c r="AE100" s="106" t="s">
        <v>704</v>
      </c>
      <c r="AF100" s="312"/>
      <c r="AG100" s="110" t="s">
        <v>204</v>
      </c>
    </row>
    <row r="101" spans="1:34" ht="20.149999999999999" customHeight="1">
      <c r="A101" s="923"/>
      <c r="B101" s="926"/>
      <c r="C101" s="920"/>
      <c r="D101" s="914"/>
      <c r="E101" s="915"/>
      <c r="F101" s="916"/>
      <c r="G101" s="320"/>
      <c r="H101" s="106" t="s">
        <v>704</v>
      </c>
      <c r="I101" s="312"/>
      <c r="J101" s="320">
        <v>11</v>
      </c>
      <c r="K101" s="106" t="s">
        <v>704</v>
      </c>
      <c r="L101" s="312">
        <v>6</v>
      </c>
      <c r="M101" s="320"/>
      <c r="N101" s="106" t="s">
        <v>704</v>
      </c>
      <c r="O101" s="312"/>
      <c r="P101" s="900">
        <v>1</v>
      </c>
      <c r="Q101" s="104"/>
      <c r="R101" s="923"/>
      <c r="S101" s="926"/>
      <c r="T101" s="920"/>
      <c r="U101" s="914"/>
      <c r="V101" s="915"/>
      <c r="W101" s="916"/>
      <c r="X101" s="320"/>
      <c r="Y101" s="106" t="s">
        <v>704</v>
      </c>
      <c r="Z101" s="312"/>
      <c r="AA101" s="320"/>
      <c r="AB101" s="106" t="s">
        <v>704</v>
      </c>
      <c r="AC101" s="312"/>
      <c r="AD101" s="320"/>
      <c r="AE101" s="106" t="s">
        <v>704</v>
      </c>
      <c r="AF101" s="312"/>
      <c r="AG101" s="900">
        <v>1</v>
      </c>
    </row>
    <row r="102" spans="1:34" ht="20.149999999999999" customHeight="1">
      <c r="A102" s="923"/>
      <c r="B102" s="926"/>
      <c r="C102" s="928"/>
      <c r="D102" s="929"/>
      <c r="E102" s="930"/>
      <c r="F102" s="931"/>
      <c r="G102" s="401"/>
      <c r="H102" s="400" t="s">
        <v>704</v>
      </c>
      <c r="I102" s="402"/>
      <c r="J102" s="401">
        <v>3</v>
      </c>
      <c r="K102" s="400" t="s">
        <v>704</v>
      </c>
      <c r="L102" s="402">
        <v>2</v>
      </c>
      <c r="M102" s="401">
        <v>3</v>
      </c>
      <c r="N102" s="400" t="s">
        <v>704</v>
      </c>
      <c r="O102" s="402">
        <v>1</v>
      </c>
      <c r="P102" s="901"/>
      <c r="Q102" s="104"/>
      <c r="R102" s="923"/>
      <c r="S102" s="926"/>
      <c r="T102" s="928"/>
      <c r="U102" s="929"/>
      <c r="V102" s="930"/>
      <c r="W102" s="931"/>
      <c r="X102" s="401">
        <v>3</v>
      </c>
      <c r="Y102" s="400" t="s">
        <v>704</v>
      </c>
      <c r="Z102" s="402">
        <v>0</v>
      </c>
      <c r="AA102" s="401">
        <v>3</v>
      </c>
      <c r="AB102" s="400" t="s">
        <v>704</v>
      </c>
      <c r="AC102" s="402">
        <v>0</v>
      </c>
      <c r="AD102" s="401">
        <v>3</v>
      </c>
      <c r="AE102" s="400" t="s">
        <v>704</v>
      </c>
      <c r="AF102" s="402">
        <v>0</v>
      </c>
      <c r="AG102" s="901"/>
    </row>
    <row r="103" spans="1:34" ht="20.149999999999999" customHeight="1">
      <c r="A103" s="923"/>
      <c r="B103" s="926"/>
      <c r="C103" s="99">
        <v>2</v>
      </c>
      <c r="D103" s="397"/>
      <c r="E103" s="398" t="s">
        <v>704</v>
      </c>
      <c r="F103" s="399"/>
      <c r="G103" s="911"/>
      <c r="H103" s="912"/>
      <c r="I103" s="913"/>
      <c r="J103" s="397"/>
      <c r="K103" s="398" t="s">
        <v>704</v>
      </c>
      <c r="L103" s="399"/>
      <c r="M103" s="397"/>
      <c r="N103" s="398" t="s">
        <v>704</v>
      </c>
      <c r="O103" s="399"/>
      <c r="P103" s="103"/>
      <c r="Q103" s="104">
        <v>22</v>
      </c>
      <c r="R103" s="923"/>
      <c r="S103" s="926"/>
      <c r="T103" s="99">
        <v>2</v>
      </c>
      <c r="U103" s="397">
        <v>3</v>
      </c>
      <c r="V103" s="398" t="s">
        <v>704</v>
      </c>
      <c r="W103" s="399">
        <v>11</v>
      </c>
      <c r="X103" s="911"/>
      <c r="Y103" s="912"/>
      <c r="Z103" s="913"/>
      <c r="AA103" s="397">
        <v>11</v>
      </c>
      <c r="AB103" s="398" t="s">
        <v>704</v>
      </c>
      <c r="AC103" s="399">
        <v>4</v>
      </c>
      <c r="AD103" s="397">
        <v>11</v>
      </c>
      <c r="AE103" s="398" t="s">
        <v>704</v>
      </c>
      <c r="AF103" s="399">
        <v>9</v>
      </c>
      <c r="AG103" s="103"/>
      <c r="AH103" s="91">
        <v>26</v>
      </c>
    </row>
    <row r="104" spans="1:34" ht="20.149999999999999" customHeight="1">
      <c r="A104" s="923"/>
      <c r="B104" s="926"/>
      <c r="C104" s="920" t="str">
        <f>IF(Q103="","",VLOOKUP(Q103,$AI$5:$AJ$32,2))</f>
        <v>吉海美代子</v>
      </c>
      <c r="D104" s="320"/>
      <c r="E104" s="106" t="s">
        <v>704</v>
      </c>
      <c r="F104" s="312"/>
      <c r="G104" s="914"/>
      <c r="H104" s="915"/>
      <c r="I104" s="916"/>
      <c r="J104" s="320"/>
      <c r="K104" s="106" t="s">
        <v>704</v>
      </c>
      <c r="L104" s="312"/>
      <c r="M104" s="320"/>
      <c r="N104" s="106" t="s">
        <v>704</v>
      </c>
      <c r="O104" s="312"/>
      <c r="P104" s="108" t="s">
        <v>704</v>
      </c>
      <c r="Q104" s="104"/>
      <c r="R104" s="923"/>
      <c r="S104" s="926"/>
      <c r="T104" s="920" t="str">
        <f>IF(AH103="","",VLOOKUP(AH103,$AI$5:$AJ$32,2))</f>
        <v>須藤泰子</v>
      </c>
      <c r="U104" s="320">
        <v>6</v>
      </c>
      <c r="V104" s="106" t="s">
        <v>704</v>
      </c>
      <c r="W104" s="312">
        <v>11</v>
      </c>
      <c r="X104" s="914"/>
      <c r="Y104" s="915"/>
      <c r="Z104" s="916"/>
      <c r="AA104" s="320">
        <v>11</v>
      </c>
      <c r="AB104" s="106" t="s">
        <v>704</v>
      </c>
      <c r="AC104" s="312">
        <v>4</v>
      </c>
      <c r="AD104" s="320">
        <v>11</v>
      </c>
      <c r="AE104" s="106" t="s">
        <v>704</v>
      </c>
      <c r="AF104" s="312">
        <v>4</v>
      </c>
      <c r="AG104" s="404" t="s">
        <v>715</v>
      </c>
    </row>
    <row r="105" spans="1:34" ht="20.149999999999999" customHeight="1">
      <c r="A105" s="923"/>
      <c r="B105" s="926"/>
      <c r="C105" s="920"/>
      <c r="D105" s="320"/>
      <c r="E105" s="106" t="s">
        <v>704</v>
      </c>
      <c r="F105" s="312"/>
      <c r="G105" s="914"/>
      <c r="H105" s="915"/>
      <c r="I105" s="916"/>
      <c r="J105" s="320"/>
      <c r="K105" s="106" t="s">
        <v>704</v>
      </c>
      <c r="L105" s="312"/>
      <c r="M105" s="320"/>
      <c r="N105" s="106" t="s">
        <v>704</v>
      </c>
      <c r="O105" s="312"/>
      <c r="P105" s="109"/>
      <c r="Q105" s="104"/>
      <c r="R105" s="923"/>
      <c r="S105" s="926"/>
      <c r="T105" s="920"/>
      <c r="U105" s="320">
        <v>8</v>
      </c>
      <c r="V105" s="106" t="s">
        <v>704</v>
      </c>
      <c r="W105" s="312">
        <v>11</v>
      </c>
      <c r="X105" s="914"/>
      <c r="Y105" s="915"/>
      <c r="Z105" s="916"/>
      <c r="AA105" s="320">
        <v>11</v>
      </c>
      <c r="AB105" s="106" t="s">
        <v>704</v>
      </c>
      <c r="AC105" s="312">
        <v>2</v>
      </c>
      <c r="AD105" s="320">
        <v>11</v>
      </c>
      <c r="AE105" s="106" t="s">
        <v>704</v>
      </c>
      <c r="AF105" s="312">
        <v>3</v>
      </c>
      <c r="AG105" s="109"/>
    </row>
    <row r="106" spans="1:34" ht="20.149999999999999" customHeight="1">
      <c r="A106" s="923"/>
      <c r="B106" s="926"/>
      <c r="C106" s="920"/>
      <c r="D106" s="320"/>
      <c r="E106" s="106" t="s">
        <v>704</v>
      </c>
      <c r="F106" s="312"/>
      <c r="G106" s="914"/>
      <c r="H106" s="915"/>
      <c r="I106" s="916"/>
      <c r="J106" s="320"/>
      <c r="K106" s="106" t="s">
        <v>704</v>
      </c>
      <c r="L106" s="312"/>
      <c r="M106" s="320"/>
      <c r="N106" s="106" t="s">
        <v>704</v>
      </c>
      <c r="O106" s="312"/>
      <c r="P106" s="110" t="s">
        <v>204</v>
      </c>
      <c r="Q106" s="104"/>
      <c r="R106" s="923"/>
      <c r="S106" s="926"/>
      <c r="T106" s="920"/>
      <c r="U106" s="320"/>
      <c r="V106" s="106" t="s">
        <v>704</v>
      </c>
      <c r="W106" s="312"/>
      <c r="X106" s="914"/>
      <c r="Y106" s="915"/>
      <c r="Z106" s="916"/>
      <c r="AA106" s="320"/>
      <c r="AB106" s="106" t="s">
        <v>704</v>
      </c>
      <c r="AC106" s="312"/>
      <c r="AD106" s="320"/>
      <c r="AE106" s="106" t="s">
        <v>704</v>
      </c>
      <c r="AF106" s="312"/>
      <c r="AG106" s="110" t="s">
        <v>204</v>
      </c>
    </row>
    <row r="107" spans="1:34" ht="20.149999999999999" customHeight="1">
      <c r="A107" s="923"/>
      <c r="B107" s="926"/>
      <c r="C107" s="920"/>
      <c r="D107" s="320"/>
      <c r="E107" s="106" t="s">
        <v>704</v>
      </c>
      <c r="F107" s="312"/>
      <c r="G107" s="914"/>
      <c r="H107" s="915"/>
      <c r="I107" s="916"/>
      <c r="J107" s="320"/>
      <c r="K107" s="106" t="s">
        <v>704</v>
      </c>
      <c r="L107" s="312"/>
      <c r="M107" s="320"/>
      <c r="N107" s="106" t="s">
        <v>704</v>
      </c>
      <c r="O107" s="312"/>
      <c r="P107" s="900"/>
      <c r="Q107" s="104"/>
      <c r="R107" s="923"/>
      <c r="S107" s="926"/>
      <c r="T107" s="920"/>
      <c r="U107" s="320"/>
      <c r="V107" s="106" t="s">
        <v>704</v>
      </c>
      <c r="W107" s="312"/>
      <c r="X107" s="914"/>
      <c r="Y107" s="915"/>
      <c r="Z107" s="916"/>
      <c r="AA107" s="320"/>
      <c r="AB107" s="106" t="s">
        <v>704</v>
      </c>
      <c r="AC107" s="312"/>
      <c r="AD107" s="320"/>
      <c r="AE107" s="106" t="s">
        <v>704</v>
      </c>
      <c r="AF107" s="312"/>
      <c r="AG107" s="900">
        <v>2</v>
      </c>
    </row>
    <row r="108" spans="1:34" ht="20.149999999999999" customHeight="1">
      <c r="A108" s="923"/>
      <c r="B108" s="926"/>
      <c r="C108" s="928"/>
      <c r="D108" s="401"/>
      <c r="E108" s="400" t="s">
        <v>704</v>
      </c>
      <c r="F108" s="402"/>
      <c r="G108" s="929"/>
      <c r="H108" s="930"/>
      <c r="I108" s="931"/>
      <c r="J108" s="401"/>
      <c r="K108" s="400" t="s">
        <v>704</v>
      </c>
      <c r="L108" s="402"/>
      <c r="M108" s="401"/>
      <c r="N108" s="400" t="s">
        <v>704</v>
      </c>
      <c r="O108" s="402"/>
      <c r="P108" s="901"/>
      <c r="Q108" s="104"/>
      <c r="R108" s="923"/>
      <c r="S108" s="926"/>
      <c r="T108" s="928"/>
      <c r="U108" s="401">
        <v>0</v>
      </c>
      <c r="V108" s="400" t="s">
        <v>704</v>
      </c>
      <c r="W108" s="402">
        <v>3</v>
      </c>
      <c r="X108" s="929"/>
      <c r="Y108" s="930"/>
      <c r="Z108" s="931"/>
      <c r="AA108" s="401">
        <v>3</v>
      </c>
      <c r="AB108" s="400" t="s">
        <v>704</v>
      </c>
      <c r="AC108" s="402">
        <v>3</v>
      </c>
      <c r="AD108" s="401">
        <v>3</v>
      </c>
      <c r="AE108" s="400" t="s">
        <v>704</v>
      </c>
      <c r="AF108" s="402">
        <v>0</v>
      </c>
      <c r="AG108" s="901"/>
    </row>
    <row r="109" spans="1:34" ht="20.149999999999999" customHeight="1">
      <c r="A109" s="923"/>
      <c r="B109" s="926"/>
      <c r="C109" s="99">
        <v>3</v>
      </c>
      <c r="D109" s="397">
        <v>5</v>
      </c>
      <c r="E109" s="398" t="s">
        <v>704</v>
      </c>
      <c r="F109" s="399">
        <v>11</v>
      </c>
      <c r="G109" s="397"/>
      <c r="H109" s="398" t="s">
        <v>704</v>
      </c>
      <c r="I109" s="399"/>
      <c r="J109" s="911"/>
      <c r="K109" s="912"/>
      <c r="L109" s="913"/>
      <c r="M109" s="397">
        <v>11</v>
      </c>
      <c r="N109" s="398" t="s">
        <v>704</v>
      </c>
      <c r="O109" s="399">
        <v>6</v>
      </c>
      <c r="P109" s="103"/>
      <c r="Q109" s="104">
        <v>23</v>
      </c>
      <c r="R109" s="923"/>
      <c r="S109" s="926"/>
      <c r="T109" s="99">
        <v>3</v>
      </c>
      <c r="U109" s="397">
        <v>5</v>
      </c>
      <c r="V109" s="398" t="s">
        <v>704</v>
      </c>
      <c r="W109" s="399">
        <v>11</v>
      </c>
      <c r="X109" s="397">
        <v>4</v>
      </c>
      <c r="Y109" s="398" t="s">
        <v>704</v>
      </c>
      <c r="Z109" s="399">
        <v>11</v>
      </c>
      <c r="AA109" s="911"/>
      <c r="AB109" s="912"/>
      <c r="AC109" s="913"/>
      <c r="AD109" s="397">
        <v>10</v>
      </c>
      <c r="AE109" s="398" t="s">
        <v>704</v>
      </c>
      <c r="AF109" s="399">
        <v>12</v>
      </c>
      <c r="AG109" s="103"/>
      <c r="AH109" s="91">
        <v>27</v>
      </c>
    </row>
    <row r="110" spans="1:34" ht="20.149999999999999" customHeight="1">
      <c r="A110" s="923"/>
      <c r="B110" s="926"/>
      <c r="C110" s="920" t="str">
        <f>IF(Q109="","",VLOOKUP(Q109,$AI$5:$AJ$32,2))</f>
        <v>長田広子</v>
      </c>
      <c r="D110" s="320">
        <v>11</v>
      </c>
      <c r="E110" s="106" t="s">
        <v>704</v>
      </c>
      <c r="F110" s="312">
        <v>9</v>
      </c>
      <c r="G110" s="320"/>
      <c r="H110" s="106" t="s">
        <v>704</v>
      </c>
      <c r="I110" s="312"/>
      <c r="J110" s="914"/>
      <c r="K110" s="915"/>
      <c r="L110" s="916"/>
      <c r="M110" s="320">
        <v>11</v>
      </c>
      <c r="N110" s="106" t="s">
        <v>704</v>
      </c>
      <c r="O110" s="312">
        <v>8</v>
      </c>
      <c r="P110" s="404" t="s">
        <v>699</v>
      </c>
      <c r="Q110" s="104"/>
      <c r="R110" s="923"/>
      <c r="S110" s="926"/>
      <c r="T110" s="920" t="str">
        <f>IF(AH109="","",VLOOKUP(AH109,$AI$5:$AJ$32,2))</f>
        <v>赤坂嘉子</v>
      </c>
      <c r="U110" s="320">
        <v>1</v>
      </c>
      <c r="V110" s="106" t="s">
        <v>704</v>
      </c>
      <c r="W110" s="312">
        <v>11</v>
      </c>
      <c r="X110" s="320">
        <v>4</v>
      </c>
      <c r="Y110" s="106" t="s">
        <v>704</v>
      </c>
      <c r="Z110" s="312">
        <v>11</v>
      </c>
      <c r="AA110" s="914"/>
      <c r="AB110" s="915"/>
      <c r="AC110" s="916"/>
      <c r="AD110" s="320">
        <v>11</v>
      </c>
      <c r="AE110" s="106" t="s">
        <v>704</v>
      </c>
      <c r="AF110" s="312">
        <v>13</v>
      </c>
      <c r="AG110" s="108" t="s">
        <v>691</v>
      </c>
    </row>
    <row r="111" spans="1:34" ht="20.149999999999999" customHeight="1">
      <c r="A111" s="923"/>
      <c r="B111" s="926"/>
      <c r="C111" s="920"/>
      <c r="D111" s="320">
        <v>5</v>
      </c>
      <c r="E111" s="106" t="s">
        <v>704</v>
      </c>
      <c r="F111" s="312">
        <v>11</v>
      </c>
      <c r="G111" s="320"/>
      <c r="H111" s="106" t="s">
        <v>704</v>
      </c>
      <c r="I111" s="312"/>
      <c r="J111" s="914"/>
      <c r="K111" s="915"/>
      <c r="L111" s="916"/>
      <c r="M111" s="320">
        <v>11</v>
      </c>
      <c r="N111" s="106" t="s">
        <v>704</v>
      </c>
      <c r="O111" s="312">
        <v>4</v>
      </c>
      <c r="P111" s="109"/>
      <c r="Q111" s="104"/>
      <c r="R111" s="923"/>
      <c r="S111" s="926"/>
      <c r="T111" s="920"/>
      <c r="U111" s="320">
        <v>5</v>
      </c>
      <c r="V111" s="106" t="s">
        <v>704</v>
      </c>
      <c r="W111" s="312">
        <v>11</v>
      </c>
      <c r="X111" s="320">
        <v>2</v>
      </c>
      <c r="Y111" s="106" t="s">
        <v>704</v>
      </c>
      <c r="Z111" s="312">
        <v>11</v>
      </c>
      <c r="AA111" s="914"/>
      <c r="AB111" s="915"/>
      <c r="AC111" s="916"/>
      <c r="AD111" s="320">
        <v>7</v>
      </c>
      <c r="AE111" s="106" t="s">
        <v>704</v>
      </c>
      <c r="AF111" s="312">
        <v>11</v>
      </c>
      <c r="AG111" s="109"/>
    </row>
    <row r="112" spans="1:34" ht="20.149999999999999" customHeight="1">
      <c r="A112" s="923"/>
      <c r="B112" s="926"/>
      <c r="C112" s="920"/>
      <c r="D112" s="320">
        <v>11</v>
      </c>
      <c r="E112" s="106" t="s">
        <v>704</v>
      </c>
      <c r="F112" s="312">
        <v>6</v>
      </c>
      <c r="G112" s="320"/>
      <c r="H112" s="106" t="s">
        <v>704</v>
      </c>
      <c r="I112" s="312"/>
      <c r="J112" s="914"/>
      <c r="K112" s="915"/>
      <c r="L112" s="916"/>
      <c r="M112" s="320"/>
      <c r="N112" s="106" t="s">
        <v>704</v>
      </c>
      <c r="O112" s="312"/>
      <c r="P112" s="110" t="s">
        <v>204</v>
      </c>
      <c r="Q112" s="104"/>
      <c r="R112" s="923"/>
      <c r="S112" s="926"/>
      <c r="T112" s="920"/>
      <c r="U112" s="320"/>
      <c r="V112" s="106" t="s">
        <v>704</v>
      </c>
      <c r="W112" s="312"/>
      <c r="X112" s="320"/>
      <c r="Y112" s="106" t="s">
        <v>704</v>
      </c>
      <c r="Z112" s="312"/>
      <c r="AA112" s="914"/>
      <c r="AB112" s="915"/>
      <c r="AC112" s="916"/>
      <c r="AD112" s="320"/>
      <c r="AE112" s="106" t="s">
        <v>704</v>
      </c>
      <c r="AF112" s="312"/>
      <c r="AG112" s="110" t="s">
        <v>204</v>
      </c>
    </row>
    <row r="113" spans="1:34" ht="20.149999999999999" customHeight="1">
      <c r="A113" s="923"/>
      <c r="B113" s="926"/>
      <c r="C113" s="920"/>
      <c r="D113" s="320">
        <v>6</v>
      </c>
      <c r="E113" s="106" t="s">
        <v>704</v>
      </c>
      <c r="F113" s="312">
        <v>11</v>
      </c>
      <c r="G113" s="320"/>
      <c r="H113" s="106" t="s">
        <v>704</v>
      </c>
      <c r="I113" s="312"/>
      <c r="J113" s="914"/>
      <c r="K113" s="915"/>
      <c r="L113" s="916"/>
      <c r="M113" s="320"/>
      <c r="N113" s="106" t="s">
        <v>704</v>
      </c>
      <c r="O113" s="312"/>
      <c r="P113" s="900">
        <v>2</v>
      </c>
      <c r="Q113" s="104"/>
      <c r="R113" s="923"/>
      <c r="S113" s="926"/>
      <c r="T113" s="920"/>
      <c r="U113" s="320"/>
      <c r="V113" s="106" t="s">
        <v>704</v>
      </c>
      <c r="W113" s="312"/>
      <c r="X113" s="320"/>
      <c r="Y113" s="106" t="s">
        <v>704</v>
      </c>
      <c r="Z113" s="312"/>
      <c r="AA113" s="914"/>
      <c r="AB113" s="915"/>
      <c r="AC113" s="916"/>
      <c r="AD113" s="320"/>
      <c r="AE113" s="106" t="s">
        <v>704</v>
      </c>
      <c r="AF113" s="312"/>
      <c r="AG113" s="900">
        <v>4</v>
      </c>
    </row>
    <row r="114" spans="1:34" ht="20.149999999999999" customHeight="1">
      <c r="A114" s="923"/>
      <c r="B114" s="926"/>
      <c r="C114" s="928"/>
      <c r="D114" s="401">
        <v>2</v>
      </c>
      <c r="E114" s="400" t="s">
        <v>704</v>
      </c>
      <c r="F114" s="402">
        <v>3</v>
      </c>
      <c r="G114" s="401"/>
      <c r="H114" s="400" t="s">
        <v>704</v>
      </c>
      <c r="I114" s="402"/>
      <c r="J114" s="929"/>
      <c r="K114" s="930"/>
      <c r="L114" s="931"/>
      <c r="M114" s="401">
        <v>3</v>
      </c>
      <c r="N114" s="400" t="s">
        <v>704</v>
      </c>
      <c r="O114" s="402">
        <v>0</v>
      </c>
      <c r="P114" s="901"/>
      <c r="Q114" s="104"/>
      <c r="R114" s="923"/>
      <c r="S114" s="926"/>
      <c r="T114" s="928"/>
      <c r="U114" s="401">
        <v>0</v>
      </c>
      <c r="V114" s="400" t="s">
        <v>704</v>
      </c>
      <c r="W114" s="402">
        <v>3</v>
      </c>
      <c r="X114" s="401">
        <v>0</v>
      </c>
      <c r="Y114" s="400" t="s">
        <v>704</v>
      </c>
      <c r="Z114" s="402">
        <v>3</v>
      </c>
      <c r="AA114" s="929"/>
      <c r="AB114" s="930"/>
      <c r="AC114" s="931"/>
      <c r="AD114" s="401">
        <v>0</v>
      </c>
      <c r="AE114" s="400" t="s">
        <v>704</v>
      </c>
      <c r="AF114" s="402">
        <v>3</v>
      </c>
      <c r="AG114" s="901"/>
    </row>
    <row r="115" spans="1:34" ht="20.149999999999999" customHeight="1">
      <c r="A115" s="923"/>
      <c r="B115" s="926"/>
      <c r="C115" s="99">
        <v>4</v>
      </c>
      <c r="D115" s="397">
        <v>4</v>
      </c>
      <c r="E115" s="398" t="s">
        <v>704</v>
      </c>
      <c r="F115" s="399">
        <v>11</v>
      </c>
      <c r="G115" s="397"/>
      <c r="H115" s="398" t="s">
        <v>704</v>
      </c>
      <c r="I115" s="399"/>
      <c r="J115" s="397">
        <v>6</v>
      </c>
      <c r="K115" s="398" t="s">
        <v>704</v>
      </c>
      <c r="L115" s="399">
        <v>11</v>
      </c>
      <c r="M115" s="911"/>
      <c r="N115" s="912"/>
      <c r="O115" s="913"/>
      <c r="P115" s="103"/>
      <c r="Q115" s="104">
        <v>24</v>
      </c>
      <c r="R115" s="923"/>
      <c r="S115" s="926"/>
      <c r="T115" s="99">
        <v>4</v>
      </c>
      <c r="U115" s="397">
        <v>2</v>
      </c>
      <c r="V115" s="398" t="s">
        <v>704</v>
      </c>
      <c r="W115" s="399">
        <v>11</v>
      </c>
      <c r="X115" s="397">
        <v>9</v>
      </c>
      <c r="Y115" s="398" t="s">
        <v>704</v>
      </c>
      <c r="Z115" s="399">
        <v>11</v>
      </c>
      <c r="AA115" s="397">
        <v>12</v>
      </c>
      <c r="AB115" s="398" t="s">
        <v>704</v>
      </c>
      <c r="AC115" s="399">
        <v>10</v>
      </c>
      <c r="AD115" s="911"/>
      <c r="AE115" s="912"/>
      <c r="AF115" s="913"/>
      <c r="AG115" s="103"/>
      <c r="AH115" s="91">
        <v>28</v>
      </c>
    </row>
    <row r="116" spans="1:34" ht="20.149999999999999" customHeight="1">
      <c r="A116" s="923"/>
      <c r="B116" s="926"/>
      <c r="C116" s="920" t="str">
        <f>IF(Q115="","",VLOOKUP(Q115,$AI$5:$AJ$32,2))</f>
        <v>水野谷夏希</v>
      </c>
      <c r="D116" s="320">
        <v>7</v>
      </c>
      <c r="E116" s="106" t="s">
        <v>704</v>
      </c>
      <c r="F116" s="312">
        <v>11</v>
      </c>
      <c r="G116" s="320"/>
      <c r="H116" s="106" t="s">
        <v>704</v>
      </c>
      <c r="I116" s="312"/>
      <c r="J116" s="320">
        <v>8</v>
      </c>
      <c r="K116" s="106" t="s">
        <v>704</v>
      </c>
      <c r="L116" s="312">
        <v>11</v>
      </c>
      <c r="M116" s="914"/>
      <c r="N116" s="915"/>
      <c r="O116" s="916"/>
      <c r="P116" s="108" t="s">
        <v>700</v>
      </c>
      <c r="Q116" s="104"/>
      <c r="R116" s="923"/>
      <c r="S116" s="926"/>
      <c r="T116" s="920" t="str">
        <f>IF(AH115="","",VLOOKUP(AH115,$AI$5:$AJ$32,2))</f>
        <v>照井幸喜</v>
      </c>
      <c r="U116" s="320">
        <v>3</v>
      </c>
      <c r="V116" s="106" t="s">
        <v>704</v>
      </c>
      <c r="W116" s="312">
        <v>11</v>
      </c>
      <c r="X116" s="320">
        <v>4</v>
      </c>
      <c r="Y116" s="106" t="s">
        <v>704</v>
      </c>
      <c r="Z116" s="312">
        <v>11</v>
      </c>
      <c r="AA116" s="320">
        <v>13</v>
      </c>
      <c r="AB116" s="106" t="s">
        <v>704</v>
      </c>
      <c r="AC116" s="312">
        <v>11</v>
      </c>
      <c r="AD116" s="914"/>
      <c r="AE116" s="915"/>
      <c r="AF116" s="916"/>
      <c r="AG116" s="404" t="s">
        <v>716</v>
      </c>
    </row>
    <row r="117" spans="1:34" ht="20.149999999999999" customHeight="1">
      <c r="A117" s="923"/>
      <c r="B117" s="926"/>
      <c r="C117" s="920"/>
      <c r="D117" s="320">
        <v>11</v>
      </c>
      <c r="E117" s="106" t="s">
        <v>704</v>
      </c>
      <c r="F117" s="312">
        <v>7</v>
      </c>
      <c r="G117" s="320"/>
      <c r="H117" s="106" t="s">
        <v>704</v>
      </c>
      <c r="I117" s="312"/>
      <c r="J117" s="320">
        <v>4</v>
      </c>
      <c r="K117" s="106" t="s">
        <v>704</v>
      </c>
      <c r="L117" s="312">
        <v>11</v>
      </c>
      <c r="M117" s="914"/>
      <c r="N117" s="915"/>
      <c r="O117" s="916"/>
      <c r="P117" s="109"/>
      <c r="Q117" s="104"/>
      <c r="R117" s="923"/>
      <c r="S117" s="926"/>
      <c r="T117" s="920"/>
      <c r="U117" s="320">
        <v>6</v>
      </c>
      <c r="V117" s="106" t="s">
        <v>704</v>
      </c>
      <c r="W117" s="312">
        <v>11</v>
      </c>
      <c r="X117" s="320">
        <v>3</v>
      </c>
      <c r="Y117" s="106" t="s">
        <v>704</v>
      </c>
      <c r="Z117" s="312">
        <v>11</v>
      </c>
      <c r="AA117" s="320">
        <v>11</v>
      </c>
      <c r="AB117" s="106" t="s">
        <v>704</v>
      </c>
      <c r="AC117" s="312">
        <v>7</v>
      </c>
      <c r="AD117" s="914"/>
      <c r="AE117" s="915"/>
      <c r="AF117" s="916"/>
      <c r="AG117" s="109"/>
    </row>
    <row r="118" spans="1:34" ht="20.149999999999999" customHeight="1">
      <c r="A118" s="923"/>
      <c r="B118" s="926"/>
      <c r="C118" s="920"/>
      <c r="D118" s="320">
        <v>5</v>
      </c>
      <c r="E118" s="106" t="s">
        <v>704</v>
      </c>
      <c r="F118" s="312">
        <v>11</v>
      </c>
      <c r="G118" s="320"/>
      <c r="H118" s="106" t="s">
        <v>704</v>
      </c>
      <c r="I118" s="312"/>
      <c r="J118" s="320"/>
      <c r="K118" s="106" t="s">
        <v>704</v>
      </c>
      <c r="L118" s="312"/>
      <c r="M118" s="914"/>
      <c r="N118" s="915"/>
      <c r="O118" s="916"/>
      <c r="P118" s="110" t="s">
        <v>204</v>
      </c>
      <c r="Q118" s="104"/>
      <c r="R118" s="923"/>
      <c r="S118" s="926"/>
      <c r="T118" s="920"/>
      <c r="U118" s="320"/>
      <c r="V118" s="106" t="s">
        <v>704</v>
      </c>
      <c r="W118" s="312"/>
      <c r="X118" s="320"/>
      <c r="Y118" s="106" t="s">
        <v>704</v>
      </c>
      <c r="Z118" s="312"/>
      <c r="AA118" s="320"/>
      <c r="AB118" s="106" t="s">
        <v>704</v>
      </c>
      <c r="AC118" s="312"/>
      <c r="AD118" s="914"/>
      <c r="AE118" s="915"/>
      <c r="AF118" s="916"/>
      <c r="AG118" s="110" t="s">
        <v>204</v>
      </c>
    </row>
    <row r="119" spans="1:34" ht="20.149999999999999" customHeight="1">
      <c r="A119" s="923"/>
      <c r="B119" s="926"/>
      <c r="C119" s="920"/>
      <c r="D119" s="320"/>
      <c r="E119" s="106" t="s">
        <v>704</v>
      </c>
      <c r="F119" s="312"/>
      <c r="G119" s="320"/>
      <c r="H119" s="106" t="s">
        <v>704</v>
      </c>
      <c r="I119" s="312"/>
      <c r="J119" s="320"/>
      <c r="K119" s="106" t="s">
        <v>704</v>
      </c>
      <c r="L119" s="312"/>
      <c r="M119" s="914"/>
      <c r="N119" s="915"/>
      <c r="O119" s="916"/>
      <c r="P119" s="900">
        <v>3</v>
      </c>
      <c r="Q119" s="104"/>
      <c r="R119" s="923"/>
      <c r="S119" s="926"/>
      <c r="T119" s="920"/>
      <c r="U119" s="320"/>
      <c r="V119" s="106" t="s">
        <v>704</v>
      </c>
      <c r="W119" s="312"/>
      <c r="X119" s="320"/>
      <c r="Y119" s="106" t="s">
        <v>704</v>
      </c>
      <c r="Z119" s="312"/>
      <c r="AA119" s="320"/>
      <c r="AB119" s="106" t="s">
        <v>704</v>
      </c>
      <c r="AC119" s="312"/>
      <c r="AD119" s="914"/>
      <c r="AE119" s="915"/>
      <c r="AF119" s="916"/>
      <c r="AG119" s="900">
        <v>3</v>
      </c>
    </row>
    <row r="120" spans="1:34" ht="20.149999999999999" customHeight="1" thickBot="1">
      <c r="A120" s="924"/>
      <c r="B120" s="927"/>
      <c r="C120" s="921"/>
      <c r="D120" s="323">
        <v>1</v>
      </c>
      <c r="E120" s="114" t="s">
        <v>704</v>
      </c>
      <c r="F120" s="325">
        <v>3</v>
      </c>
      <c r="G120" s="323"/>
      <c r="H120" s="114" t="s">
        <v>704</v>
      </c>
      <c r="I120" s="325"/>
      <c r="J120" s="323">
        <v>0</v>
      </c>
      <c r="K120" s="114" t="s">
        <v>704</v>
      </c>
      <c r="L120" s="325">
        <v>3</v>
      </c>
      <c r="M120" s="917"/>
      <c r="N120" s="918"/>
      <c r="O120" s="919"/>
      <c r="P120" s="902"/>
      <c r="Q120" s="104"/>
      <c r="R120" s="924"/>
      <c r="S120" s="927"/>
      <c r="T120" s="921"/>
      <c r="U120" s="323">
        <v>0</v>
      </c>
      <c r="V120" s="114" t="s">
        <v>704</v>
      </c>
      <c r="W120" s="325">
        <v>3</v>
      </c>
      <c r="X120" s="323">
        <v>0</v>
      </c>
      <c r="Y120" s="114" t="s">
        <v>704</v>
      </c>
      <c r="Z120" s="325">
        <v>3</v>
      </c>
      <c r="AA120" s="323">
        <v>3</v>
      </c>
      <c r="AB120" s="114" t="s">
        <v>704</v>
      </c>
      <c r="AC120" s="325">
        <v>0</v>
      </c>
      <c r="AD120" s="917"/>
      <c r="AE120" s="918"/>
      <c r="AF120" s="919"/>
      <c r="AG120" s="902"/>
    </row>
  </sheetData>
  <mergeCells count="191">
    <mergeCell ref="A1:E2"/>
    <mergeCell ref="H1:L2"/>
    <mergeCell ref="O1:P1"/>
    <mergeCell ref="R1:V2"/>
    <mergeCell ref="Y1:AC2"/>
    <mergeCell ref="AF1:AG1"/>
    <mergeCell ref="O2:P4"/>
    <mergeCell ref="AF2:AG4"/>
    <mergeCell ref="R5:T5"/>
    <mergeCell ref="U5:W6"/>
    <mergeCell ref="X5:Z6"/>
    <mergeCell ref="AA5:AC6"/>
    <mergeCell ref="AD5:AF6"/>
    <mergeCell ref="AG5:AG6"/>
    <mergeCell ref="A5:C5"/>
    <mergeCell ref="D5:F6"/>
    <mergeCell ref="G5:I6"/>
    <mergeCell ref="J5:L6"/>
    <mergeCell ref="M5:O6"/>
    <mergeCell ref="P5:P6"/>
    <mergeCell ref="X13:Z18"/>
    <mergeCell ref="C14:C18"/>
    <mergeCell ref="T14:T18"/>
    <mergeCell ref="J19:L24"/>
    <mergeCell ref="AA19:AC24"/>
    <mergeCell ref="C20:C24"/>
    <mergeCell ref="T20:T24"/>
    <mergeCell ref="A7:A30"/>
    <mergeCell ref="B7:B30"/>
    <mergeCell ref="D7:F12"/>
    <mergeCell ref="R7:R30"/>
    <mergeCell ref="S7:S30"/>
    <mergeCell ref="U7:W12"/>
    <mergeCell ref="C8:C12"/>
    <mergeCell ref="T8:T12"/>
    <mergeCell ref="G13:I18"/>
    <mergeCell ref="M25:O30"/>
    <mergeCell ref="P11:P12"/>
    <mergeCell ref="P17:P18"/>
    <mergeCell ref="P23:P24"/>
    <mergeCell ref="C38:C42"/>
    <mergeCell ref="T38:T42"/>
    <mergeCell ref="G43:I48"/>
    <mergeCell ref="X43:Z48"/>
    <mergeCell ref="C44:C48"/>
    <mergeCell ref="T44:T48"/>
    <mergeCell ref="AA35:AC36"/>
    <mergeCell ref="AD25:AF30"/>
    <mergeCell ref="C26:C30"/>
    <mergeCell ref="T26:T30"/>
    <mergeCell ref="A31:E32"/>
    <mergeCell ref="H31:L32"/>
    <mergeCell ref="O31:P31"/>
    <mergeCell ref="R31:V32"/>
    <mergeCell ref="Y31:AC32"/>
    <mergeCell ref="AF31:AG31"/>
    <mergeCell ref="O32:P34"/>
    <mergeCell ref="AF32:AG34"/>
    <mergeCell ref="A35:C35"/>
    <mergeCell ref="D35:F36"/>
    <mergeCell ref="G35:I36"/>
    <mergeCell ref="J35:L36"/>
    <mergeCell ref="M35:O36"/>
    <mergeCell ref="P35:P36"/>
    <mergeCell ref="R35:T35"/>
    <mergeCell ref="U35:W36"/>
    <mergeCell ref="X35:Z36"/>
    <mergeCell ref="AD35:AF36"/>
    <mergeCell ref="AG35:AG36"/>
    <mergeCell ref="A61:E62"/>
    <mergeCell ref="H61:L62"/>
    <mergeCell ref="O61:P61"/>
    <mergeCell ref="R61:V62"/>
    <mergeCell ref="Y61:AC62"/>
    <mergeCell ref="AF61:AG61"/>
    <mergeCell ref="O62:P64"/>
    <mergeCell ref="AF62:AG64"/>
    <mergeCell ref="J49:L54"/>
    <mergeCell ref="AA49:AC54"/>
    <mergeCell ref="C50:C54"/>
    <mergeCell ref="T50:T54"/>
    <mergeCell ref="M55:O60"/>
    <mergeCell ref="AD55:AF60"/>
    <mergeCell ref="C56:C60"/>
    <mergeCell ref="T56:T60"/>
    <mergeCell ref="A37:A60"/>
    <mergeCell ref="B37:B60"/>
    <mergeCell ref="D37:F42"/>
    <mergeCell ref="R37:R60"/>
    <mergeCell ref="S37:S60"/>
    <mergeCell ref="U37:W42"/>
    <mergeCell ref="R65:T65"/>
    <mergeCell ref="U65:W66"/>
    <mergeCell ref="X65:Z66"/>
    <mergeCell ref="AA65:AC66"/>
    <mergeCell ref="AD65:AF66"/>
    <mergeCell ref="AG65:AG66"/>
    <mergeCell ref="A65:C65"/>
    <mergeCell ref="D65:F66"/>
    <mergeCell ref="G65:I66"/>
    <mergeCell ref="J65:L66"/>
    <mergeCell ref="M65:O66"/>
    <mergeCell ref="P65:P66"/>
    <mergeCell ref="X73:Z78"/>
    <mergeCell ref="C74:C78"/>
    <mergeCell ref="T74:T78"/>
    <mergeCell ref="AD85:AF90"/>
    <mergeCell ref="C86:C90"/>
    <mergeCell ref="T86:T90"/>
    <mergeCell ref="J79:L84"/>
    <mergeCell ref="AA79:AC84"/>
    <mergeCell ref="C80:C84"/>
    <mergeCell ref="T80:T84"/>
    <mergeCell ref="A67:A90"/>
    <mergeCell ref="B67:B90"/>
    <mergeCell ref="D67:F72"/>
    <mergeCell ref="R67:R90"/>
    <mergeCell ref="S67:S90"/>
    <mergeCell ref="U67:W72"/>
    <mergeCell ref="C68:C72"/>
    <mergeCell ref="T68:T72"/>
    <mergeCell ref="G73:I78"/>
    <mergeCell ref="M85:O90"/>
    <mergeCell ref="AG107:AG108"/>
    <mergeCell ref="AG113:AG114"/>
    <mergeCell ref="AG119:AG120"/>
    <mergeCell ref="AA109:AC114"/>
    <mergeCell ref="C110:C114"/>
    <mergeCell ref="T110:T114"/>
    <mergeCell ref="M115:O120"/>
    <mergeCell ref="A91:E92"/>
    <mergeCell ref="H91:L92"/>
    <mergeCell ref="O91:P91"/>
    <mergeCell ref="R91:V92"/>
    <mergeCell ref="Y91:AC92"/>
    <mergeCell ref="AF91:AG91"/>
    <mergeCell ref="O92:P94"/>
    <mergeCell ref="AF92:AG94"/>
    <mergeCell ref="A95:C95"/>
    <mergeCell ref="D95:F96"/>
    <mergeCell ref="G95:I96"/>
    <mergeCell ref="J95:L96"/>
    <mergeCell ref="M95:O96"/>
    <mergeCell ref="P95:P96"/>
    <mergeCell ref="R95:T95"/>
    <mergeCell ref="U95:W96"/>
    <mergeCell ref="X95:Z96"/>
    <mergeCell ref="AD115:AF120"/>
    <mergeCell ref="C116:C120"/>
    <mergeCell ref="T116:T120"/>
    <mergeCell ref="A97:A120"/>
    <mergeCell ref="B97:B120"/>
    <mergeCell ref="T98:T102"/>
    <mergeCell ref="G103:I108"/>
    <mergeCell ref="X103:Z108"/>
    <mergeCell ref="C104:C108"/>
    <mergeCell ref="T104:T108"/>
    <mergeCell ref="J109:L114"/>
    <mergeCell ref="P107:P108"/>
    <mergeCell ref="P101:P102"/>
    <mergeCell ref="D97:F102"/>
    <mergeCell ref="R97:R120"/>
    <mergeCell ref="S97:S120"/>
    <mergeCell ref="U97:W102"/>
    <mergeCell ref="C98:C102"/>
    <mergeCell ref="P113:P114"/>
    <mergeCell ref="P119:P120"/>
    <mergeCell ref="AG101:AG102"/>
    <mergeCell ref="AG11:AG12"/>
    <mergeCell ref="AG17:AG18"/>
    <mergeCell ref="AG23:AG24"/>
    <mergeCell ref="AG29:AG30"/>
    <mergeCell ref="P71:P72"/>
    <mergeCell ref="P77:P78"/>
    <mergeCell ref="P83:P84"/>
    <mergeCell ref="P89:P90"/>
    <mergeCell ref="P41:P42"/>
    <mergeCell ref="P47:P48"/>
    <mergeCell ref="P53:P54"/>
    <mergeCell ref="P59:P60"/>
    <mergeCell ref="AG41:AG42"/>
    <mergeCell ref="AG47:AG48"/>
    <mergeCell ref="AG53:AG54"/>
    <mergeCell ref="AG71:AG72"/>
    <mergeCell ref="AG77:AG78"/>
    <mergeCell ref="AG83:AG84"/>
    <mergeCell ref="AG89:AG90"/>
    <mergeCell ref="AG59:AG60"/>
    <mergeCell ref="AA95:AC96"/>
    <mergeCell ref="AD95:AF96"/>
    <mergeCell ref="AG95:AG96"/>
  </mergeCells>
  <phoneticPr fontId="4"/>
  <printOptions horizontalCentered="1"/>
  <pageMargins left="0.19685039370078741" right="0.19685039370078741" top="0.23622047244094491" bottom="0.15748031496062992" header="0.11811023622047245" footer="0.19685039370078741"/>
  <pageSetup paperSize="9" scale="110"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O150"/>
  <sheetViews>
    <sheetView showGridLines="0" workbookViewId="0">
      <selection activeCell="O34" sqref="O34"/>
    </sheetView>
  </sheetViews>
  <sheetFormatPr defaultRowHeight="13"/>
  <cols>
    <col min="1" max="1" width="2" customWidth="1"/>
    <col min="2" max="2" width="2.90625" customWidth="1"/>
    <col min="3" max="17" width="3.36328125" customWidth="1"/>
    <col min="18" max="18" width="5.7265625" style="334" customWidth="1"/>
    <col min="19" max="19" width="2.08984375" customWidth="1"/>
    <col min="20" max="20" width="2.90625" customWidth="1"/>
    <col min="21" max="35" width="3.36328125" customWidth="1"/>
    <col min="36" max="36" width="7.26953125" style="91" hidden="1" customWidth="1"/>
    <col min="37" max="37" width="0" style="300" hidden="1" customWidth="1"/>
    <col min="38" max="38" width="5.6328125" style="91" hidden="1" customWidth="1"/>
    <col min="39" max="41" width="0" style="91" hidden="1" customWidth="1"/>
  </cols>
  <sheetData>
    <row r="1" spans="1:41" ht="24.75" customHeight="1">
      <c r="A1" s="294" t="s">
        <v>525</v>
      </c>
      <c r="G1" s="295" t="s">
        <v>526</v>
      </c>
      <c r="H1" s="296" t="s">
        <v>527</v>
      </c>
      <c r="I1" s="296" t="s">
        <v>528</v>
      </c>
      <c r="J1" s="297"/>
      <c r="K1" s="298" t="s">
        <v>529</v>
      </c>
      <c r="L1" s="956" t="s">
        <v>530</v>
      </c>
      <c r="M1" s="956"/>
      <c r="N1" s="956"/>
      <c r="O1" s="957" t="s">
        <v>531</v>
      </c>
      <c r="P1" s="957"/>
      <c r="Q1" s="957"/>
      <c r="R1" s="299"/>
      <c r="S1" s="294" t="s">
        <v>525</v>
      </c>
      <c r="Y1" s="295" t="s">
        <v>526</v>
      </c>
      <c r="Z1" s="296" t="s">
        <v>532</v>
      </c>
      <c r="AA1" s="296" t="s">
        <v>528</v>
      </c>
      <c r="AB1" s="297"/>
      <c r="AC1" s="298" t="s">
        <v>529</v>
      </c>
      <c r="AD1" s="956" t="s">
        <v>530</v>
      </c>
      <c r="AE1" s="956"/>
      <c r="AF1" s="956"/>
      <c r="AG1" s="957" t="s">
        <v>531</v>
      </c>
      <c r="AH1" s="957"/>
      <c r="AI1" s="957"/>
    </row>
    <row r="2" spans="1:41" ht="13.5" customHeight="1">
      <c r="B2" t="s">
        <v>533</v>
      </c>
      <c r="O2" s="956" t="s">
        <v>526</v>
      </c>
      <c r="P2" s="542">
        <v>9</v>
      </c>
      <c r="Q2" s="956" t="s">
        <v>529</v>
      </c>
      <c r="R2" s="301"/>
      <c r="T2" t="s">
        <v>533</v>
      </c>
      <c r="AG2" s="956" t="s">
        <v>526</v>
      </c>
      <c r="AH2" s="960">
        <v>10</v>
      </c>
      <c r="AI2" s="956" t="s">
        <v>529</v>
      </c>
      <c r="AK2" s="302"/>
      <c r="AL2" s="465" t="s">
        <v>717</v>
      </c>
      <c r="AM2" s="130" t="s">
        <v>534</v>
      </c>
      <c r="AN2" s="130" t="s">
        <v>535</v>
      </c>
      <c r="AO2" s="304"/>
    </row>
    <row r="3" spans="1:41" ht="15" customHeight="1" thickBot="1">
      <c r="O3" s="958"/>
      <c r="P3" s="959"/>
      <c r="Q3" s="958"/>
      <c r="R3" s="306"/>
      <c r="AG3" s="958"/>
      <c r="AH3" s="961"/>
      <c r="AI3" s="958"/>
      <c r="AK3" s="305" t="s">
        <v>536</v>
      </c>
      <c r="AL3" s="228">
        <v>1</v>
      </c>
      <c r="AM3" s="228" t="s">
        <v>1</v>
      </c>
      <c r="AN3" s="228" t="s">
        <v>537</v>
      </c>
      <c r="AO3" s="307" t="s">
        <v>538</v>
      </c>
    </row>
    <row r="4" spans="1:41" ht="13.5" thickBot="1">
      <c r="A4" s="308"/>
      <c r="B4" s="309"/>
      <c r="C4" s="962" t="str">
        <f>B5</f>
        <v>伊東　一浩</v>
      </c>
      <c r="D4" s="963"/>
      <c r="E4" s="964"/>
      <c r="F4" s="962" t="str">
        <f>B11</f>
        <v>川前　智典</v>
      </c>
      <c r="G4" s="963"/>
      <c r="H4" s="964"/>
      <c r="I4" s="962" t="str">
        <f>B17</f>
        <v>曽我　美枝子</v>
      </c>
      <c r="J4" s="963"/>
      <c r="K4" s="964"/>
      <c r="L4" s="962" t="str">
        <f>B23</f>
        <v>大花　典子</v>
      </c>
      <c r="M4" s="963"/>
      <c r="N4" s="963"/>
      <c r="O4" s="965" t="s">
        <v>540</v>
      </c>
      <c r="P4" s="963"/>
      <c r="Q4" s="966"/>
      <c r="R4" s="310"/>
      <c r="S4" s="308"/>
      <c r="T4" s="309"/>
      <c r="U4" s="962" t="str">
        <f>T5</f>
        <v>柴崎　文仁</v>
      </c>
      <c r="V4" s="963"/>
      <c r="W4" s="964"/>
      <c r="X4" s="962" t="str">
        <f>T11</f>
        <v>谷崎　淳一</v>
      </c>
      <c r="Y4" s="963"/>
      <c r="Z4" s="964"/>
      <c r="AA4" s="962" t="str">
        <f>T17</f>
        <v>藤本　慧子</v>
      </c>
      <c r="AB4" s="963"/>
      <c r="AC4" s="964"/>
      <c r="AD4" s="962" t="str">
        <f>T23</f>
        <v>加藤　秀夫</v>
      </c>
      <c r="AE4" s="963"/>
      <c r="AF4" s="963"/>
      <c r="AG4" s="965" t="s">
        <v>540</v>
      </c>
      <c r="AH4" s="963"/>
      <c r="AI4" s="966"/>
      <c r="AK4" s="305" t="s">
        <v>536</v>
      </c>
      <c r="AL4" s="228">
        <v>2</v>
      </c>
      <c r="AM4" s="228" t="s">
        <v>2</v>
      </c>
      <c r="AN4" s="228" t="s">
        <v>541</v>
      </c>
      <c r="AO4" s="307" t="s">
        <v>538</v>
      </c>
    </row>
    <row r="5" spans="1:41" ht="17.149999999999999" customHeight="1">
      <c r="A5" s="948">
        <v>1</v>
      </c>
      <c r="B5" s="951" t="str">
        <f>IF(R5="","",VLOOKUP(R5,$AL$2:$AO$150,2,0))</f>
        <v>伊東　一浩</v>
      </c>
      <c r="C5" s="953"/>
      <c r="D5" s="954"/>
      <c r="E5" s="955"/>
      <c r="F5" s="106">
        <v>11</v>
      </c>
      <c r="G5" s="106" t="s">
        <v>542</v>
      </c>
      <c r="H5" s="311">
        <v>6</v>
      </c>
      <c r="I5" s="106">
        <v>11</v>
      </c>
      <c r="J5" s="106" t="s">
        <v>542</v>
      </c>
      <c r="K5" s="312">
        <v>3</v>
      </c>
      <c r="L5" s="106"/>
      <c r="M5" s="106" t="s">
        <v>542</v>
      </c>
      <c r="N5" s="106"/>
      <c r="O5" s="313"/>
      <c r="P5" s="314"/>
      <c r="Q5" s="315"/>
      <c r="R5" s="316">
        <v>29</v>
      </c>
      <c r="S5" s="948">
        <v>1</v>
      </c>
      <c r="T5" s="967" t="str">
        <f>IF(AJ5="","",VLOOKUP(AJ5,$AL$2:$AO$150,2,0))</f>
        <v>柴崎　文仁</v>
      </c>
      <c r="U5" s="953"/>
      <c r="V5" s="954"/>
      <c r="W5" s="955"/>
      <c r="X5" s="106"/>
      <c r="Y5" s="106" t="s">
        <v>542</v>
      </c>
      <c r="Z5" s="311"/>
      <c r="AA5" s="106">
        <v>11</v>
      </c>
      <c r="AB5" s="106" t="s">
        <v>542</v>
      </c>
      <c r="AC5" s="312">
        <v>5</v>
      </c>
      <c r="AD5" s="106">
        <v>11</v>
      </c>
      <c r="AE5" s="106" t="s">
        <v>542</v>
      </c>
      <c r="AF5" s="106">
        <v>8</v>
      </c>
      <c r="AG5" s="313"/>
      <c r="AH5" s="314"/>
      <c r="AI5" s="315"/>
      <c r="AJ5" s="317">
        <v>33</v>
      </c>
      <c r="AK5" s="305" t="s">
        <v>536</v>
      </c>
      <c r="AL5" s="228">
        <v>3</v>
      </c>
      <c r="AM5" s="228" t="s">
        <v>4</v>
      </c>
      <c r="AN5" s="228" t="s">
        <v>537</v>
      </c>
      <c r="AO5" s="307" t="s">
        <v>538</v>
      </c>
    </row>
    <row r="6" spans="1:41" ht="17.149999999999999" customHeight="1">
      <c r="A6" s="948"/>
      <c r="B6" s="951"/>
      <c r="C6" s="914"/>
      <c r="D6" s="915"/>
      <c r="E6" s="916"/>
      <c r="F6" s="106">
        <v>11</v>
      </c>
      <c r="G6" s="106" t="s">
        <v>542</v>
      </c>
      <c r="H6" s="312">
        <v>1</v>
      </c>
      <c r="I6" s="106">
        <v>11</v>
      </c>
      <c r="J6" s="106" t="s">
        <v>542</v>
      </c>
      <c r="K6" s="312">
        <v>4</v>
      </c>
      <c r="L6" s="106"/>
      <c r="M6" s="106" t="s">
        <v>542</v>
      </c>
      <c r="N6" s="106"/>
      <c r="O6" s="318">
        <v>2</v>
      </c>
      <c r="P6" s="106" t="s">
        <v>543</v>
      </c>
      <c r="Q6" s="315">
        <v>0</v>
      </c>
      <c r="R6" s="306"/>
      <c r="S6" s="948"/>
      <c r="T6" s="967"/>
      <c r="U6" s="914"/>
      <c r="V6" s="915"/>
      <c r="W6" s="916"/>
      <c r="X6" s="106"/>
      <c r="Y6" s="106" t="s">
        <v>542</v>
      </c>
      <c r="Z6" s="312"/>
      <c r="AA6" s="106">
        <v>11</v>
      </c>
      <c r="AB6" s="106" t="s">
        <v>542</v>
      </c>
      <c r="AC6" s="312">
        <v>4</v>
      </c>
      <c r="AD6" s="106">
        <v>11</v>
      </c>
      <c r="AE6" s="106" t="s">
        <v>542</v>
      </c>
      <c r="AF6" s="106">
        <v>4</v>
      </c>
      <c r="AG6" s="318">
        <v>2</v>
      </c>
      <c r="AH6" s="106" t="s">
        <v>543</v>
      </c>
      <c r="AI6" s="315">
        <v>0</v>
      </c>
      <c r="AK6" s="305" t="s">
        <v>536</v>
      </c>
      <c r="AL6" s="228">
        <v>4</v>
      </c>
      <c r="AM6" s="228" t="s">
        <v>544</v>
      </c>
      <c r="AN6" s="228" t="s">
        <v>54</v>
      </c>
      <c r="AO6" s="307" t="s">
        <v>545</v>
      </c>
    </row>
    <row r="7" spans="1:41" ht="17.149999999999999" customHeight="1">
      <c r="A7" s="948"/>
      <c r="B7" s="951"/>
      <c r="C7" s="914"/>
      <c r="D7" s="915"/>
      <c r="E7" s="916"/>
      <c r="F7" s="106">
        <v>11</v>
      </c>
      <c r="G7" s="106" t="s">
        <v>542</v>
      </c>
      <c r="H7" s="312">
        <v>4</v>
      </c>
      <c r="I7" s="106">
        <v>11</v>
      </c>
      <c r="J7" s="106" t="s">
        <v>542</v>
      </c>
      <c r="K7" s="312">
        <v>4</v>
      </c>
      <c r="L7" s="106"/>
      <c r="M7" s="106" t="s">
        <v>542</v>
      </c>
      <c r="N7" s="106"/>
      <c r="O7" s="318"/>
      <c r="P7" s="244"/>
      <c r="Q7" s="109"/>
      <c r="R7" s="319"/>
      <c r="S7" s="948"/>
      <c r="T7" s="967"/>
      <c r="U7" s="914"/>
      <c r="V7" s="915"/>
      <c r="W7" s="916"/>
      <c r="X7" s="106"/>
      <c r="Y7" s="106" t="s">
        <v>542</v>
      </c>
      <c r="Z7" s="312"/>
      <c r="AA7" s="106">
        <v>11</v>
      </c>
      <c r="AB7" s="106" t="s">
        <v>542</v>
      </c>
      <c r="AC7" s="312">
        <v>4</v>
      </c>
      <c r="AD7" s="106">
        <v>11</v>
      </c>
      <c r="AE7" s="106" t="s">
        <v>542</v>
      </c>
      <c r="AF7" s="106">
        <v>5</v>
      </c>
      <c r="AG7" s="318"/>
      <c r="AH7" s="244"/>
      <c r="AI7" s="109"/>
      <c r="AK7" s="305" t="s">
        <v>536</v>
      </c>
      <c r="AL7" s="228">
        <v>5</v>
      </c>
      <c r="AM7" s="228" t="s">
        <v>546</v>
      </c>
      <c r="AN7" s="228" t="s">
        <v>537</v>
      </c>
      <c r="AO7" s="307" t="s">
        <v>545</v>
      </c>
    </row>
    <row r="8" spans="1:41" ht="17.149999999999999" customHeight="1">
      <c r="A8" s="948"/>
      <c r="B8" s="951"/>
      <c r="C8" s="914"/>
      <c r="D8" s="915"/>
      <c r="E8" s="916"/>
      <c r="F8" s="106"/>
      <c r="G8" s="106" t="s">
        <v>542</v>
      </c>
      <c r="H8" s="106"/>
      <c r="I8" s="320"/>
      <c r="J8" s="106" t="s">
        <v>542</v>
      </c>
      <c r="K8" s="312"/>
      <c r="L8" s="320"/>
      <c r="M8" s="106" t="s">
        <v>542</v>
      </c>
      <c r="N8" s="106"/>
      <c r="O8" s="969" t="s">
        <v>204</v>
      </c>
      <c r="P8" s="970"/>
      <c r="Q8" s="971"/>
      <c r="R8" s="306"/>
      <c r="S8" s="948"/>
      <c r="T8" s="967"/>
      <c r="U8" s="914"/>
      <c r="V8" s="915"/>
      <c r="W8" s="916"/>
      <c r="X8" s="106"/>
      <c r="Y8" s="106" t="s">
        <v>542</v>
      </c>
      <c r="Z8" s="106"/>
      <c r="AA8" s="320"/>
      <c r="AB8" s="106" t="s">
        <v>542</v>
      </c>
      <c r="AC8" s="312"/>
      <c r="AD8" s="320"/>
      <c r="AE8" s="106" t="s">
        <v>542</v>
      </c>
      <c r="AF8" s="106"/>
      <c r="AG8" s="969" t="s">
        <v>204</v>
      </c>
      <c r="AH8" s="970"/>
      <c r="AI8" s="971"/>
      <c r="AK8" s="305" t="s">
        <v>536</v>
      </c>
      <c r="AL8" s="228">
        <v>6</v>
      </c>
      <c r="AM8" s="228" t="s">
        <v>410</v>
      </c>
      <c r="AN8" s="228" t="s">
        <v>422</v>
      </c>
      <c r="AO8" s="307" t="s">
        <v>545</v>
      </c>
    </row>
    <row r="9" spans="1:41" ht="17.149999999999999" customHeight="1">
      <c r="A9" s="948"/>
      <c r="B9" s="951"/>
      <c r="C9" s="914"/>
      <c r="D9" s="915"/>
      <c r="E9" s="916"/>
      <c r="F9" s="321"/>
      <c r="G9" s="116" t="s">
        <v>542</v>
      </c>
      <c r="H9" s="116"/>
      <c r="I9" s="321"/>
      <c r="J9" s="116" t="s">
        <v>542</v>
      </c>
      <c r="K9" s="322"/>
      <c r="L9" s="321"/>
      <c r="M9" s="116" t="s">
        <v>542</v>
      </c>
      <c r="N9" s="116"/>
      <c r="O9" s="972">
        <v>1</v>
      </c>
      <c r="P9" s="973"/>
      <c r="Q9" s="974"/>
      <c r="R9" s="319"/>
      <c r="S9" s="948"/>
      <c r="T9" s="967"/>
      <c r="U9" s="914"/>
      <c r="V9" s="915"/>
      <c r="W9" s="916"/>
      <c r="X9" s="321"/>
      <c r="Y9" s="116" t="s">
        <v>542</v>
      </c>
      <c r="Z9" s="116"/>
      <c r="AA9" s="321"/>
      <c r="AB9" s="116" t="s">
        <v>542</v>
      </c>
      <c r="AC9" s="322"/>
      <c r="AD9" s="321"/>
      <c r="AE9" s="116" t="s">
        <v>542</v>
      </c>
      <c r="AF9" s="116"/>
      <c r="AG9" s="972">
        <v>1</v>
      </c>
      <c r="AH9" s="973"/>
      <c r="AI9" s="974"/>
      <c r="AK9" s="305" t="s">
        <v>536</v>
      </c>
      <c r="AL9" s="228">
        <v>7</v>
      </c>
      <c r="AM9" s="228" t="s">
        <v>547</v>
      </c>
      <c r="AN9" s="228" t="s">
        <v>424</v>
      </c>
      <c r="AO9" s="307" t="s">
        <v>548</v>
      </c>
    </row>
    <row r="10" spans="1:41" ht="17.149999999999999" customHeight="1" thickBot="1">
      <c r="A10" s="949"/>
      <c r="B10" s="952"/>
      <c r="C10" s="917"/>
      <c r="D10" s="918"/>
      <c r="E10" s="919"/>
      <c r="F10" s="323">
        <v>3</v>
      </c>
      <c r="G10" s="114" t="s">
        <v>542</v>
      </c>
      <c r="H10" s="114">
        <v>0</v>
      </c>
      <c r="I10" s="323">
        <v>3</v>
      </c>
      <c r="J10" s="114" t="s">
        <v>542</v>
      </c>
      <c r="K10" s="114">
        <v>0</v>
      </c>
      <c r="L10" s="323"/>
      <c r="M10" s="114" t="s">
        <v>542</v>
      </c>
      <c r="N10" s="114"/>
      <c r="O10" s="975"/>
      <c r="P10" s="976"/>
      <c r="Q10" s="977"/>
      <c r="R10" s="319"/>
      <c r="S10" s="949"/>
      <c r="T10" s="968"/>
      <c r="U10" s="917"/>
      <c r="V10" s="918"/>
      <c r="W10" s="919"/>
      <c r="X10" s="323"/>
      <c r="Y10" s="114" t="s">
        <v>542</v>
      </c>
      <c r="Z10" s="114"/>
      <c r="AA10" s="323">
        <v>3</v>
      </c>
      <c r="AB10" s="114" t="s">
        <v>542</v>
      </c>
      <c r="AC10" s="114">
        <v>0</v>
      </c>
      <c r="AD10" s="323">
        <v>3</v>
      </c>
      <c r="AE10" s="114" t="s">
        <v>542</v>
      </c>
      <c r="AF10" s="114">
        <v>0</v>
      </c>
      <c r="AG10" s="975"/>
      <c r="AH10" s="976"/>
      <c r="AI10" s="977"/>
      <c r="AK10" s="305" t="s">
        <v>536</v>
      </c>
      <c r="AL10" s="228">
        <v>8</v>
      </c>
      <c r="AM10" s="228" t="s">
        <v>549</v>
      </c>
      <c r="AN10" s="228" t="s">
        <v>537</v>
      </c>
      <c r="AO10" s="307" t="s">
        <v>548</v>
      </c>
    </row>
    <row r="11" spans="1:41" ht="17.149999999999999" customHeight="1">
      <c r="A11" s="947">
        <v>2</v>
      </c>
      <c r="B11" s="950" t="str">
        <f>IF(R11="","",VLOOKUP(R11,$AL$2:$AO$150,2,0))</f>
        <v>川前　智典</v>
      </c>
      <c r="C11" s="320">
        <v>6</v>
      </c>
      <c r="D11" s="106" t="s">
        <v>542</v>
      </c>
      <c r="E11" s="312">
        <v>11</v>
      </c>
      <c r="F11" s="953"/>
      <c r="G11" s="954"/>
      <c r="H11" s="955"/>
      <c r="I11" s="320">
        <v>11</v>
      </c>
      <c r="J11" s="106" t="s">
        <v>542</v>
      </c>
      <c r="K11" s="312">
        <v>3</v>
      </c>
      <c r="L11" s="320"/>
      <c r="M11" s="106" t="s">
        <v>542</v>
      </c>
      <c r="N11" s="106"/>
      <c r="O11" s="313"/>
      <c r="P11" s="314"/>
      <c r="Q11" s="315"/>
      <c r="R11" s="316">
        <v>30</v>
      </c>
      <c r="S11" s="947">
        <v>2</v>
      </c>
      <c r="T11" s="978" t="str">
        <f>IF(AJ11="","",VLOOKUP(AJ11,$AL$2:$AO$150,2,0))</f>
        <v>谷崎　淳一</v>
      </c>
      <c r="U11" s="320"/>
      <c r="V11" s="106" t="s">
        <v>542</v>
      </c>
      <c r="W11" s="312"/>
      <c r="X11" s="953"/>
      <c r="Y11" s="954"/>
      <c r="Z11" s="955"/>
      <c r="AA11" s="320"/>
      <c r="AB11" s="106" t="s">
        <v>542</v>
      </c>
      <c r="AC11" s="312"/>
      <c r="AD11" s="320"/>
      <c r="AE11" s="106" t="s">
        <v>542</v>
      </c>
      <c r="AF11" s="106"/>
      <c r="AG11" s="313"/>
      <c r="AH11" s="314"/>
      <c r="AI11" s="315"/>
      <c r="AJ11" s="317">
        <v>34</v>
      </c>
      <c r="AK11" s="305" t="s">
        <v>536</v>
      </c>
      <c r="AL11" s="228">
        <v>9</v>
      </c>
      <c r="AM11" s="228" t="s">
        <v>29</v>
      </c>
      <c r="AN11" s="228" t="s">
        <v>537</v>
      </c>
      <c r="AO11" s="307" t="s">
        <v>548</v>
      </c>
    </row>
    <row r="12" spans="1:41" ht="17.149999999999999" customHeight="1">
      <c r="A12" s="948"/>
      <c r="B12" s="951"/>
      <c r="C12" s="320">
        <v>1</v>
      </c>
      <c r="D12" s="106" t="s">
        <v>542</v>
      </c>
      <c r="E12" s="312">
        <v>11</v>
      </c>
      <c r="F12" s="914"/>
      <c r="G12" s="915"/>
      <c r="H12" s="916"/>
      <c r="I12" s="320">
        <v>11</v>
      </c>
      <c r="J12" s="106" t="s">
        <v>542</v>
      </c>
      <c r="K12" s="312">
        <v>7</v>
      </c>
      <c r="L12" s="320"/>
      <c r="M12" s="106" t="s">
        <v>542</v>
      </c>
      <c r="N12" s="106"/>
      <c r="O12" s="318">
        <v>1</v>
      </c>
      <c r="P12" s="106" t="s">
        <v>543</v>
      </c>
      <c r="Q12" s="315">
        <v>1</v>
      </c>
      <c r="R12" s="306"/>
      <c r="S12" s="948"/>
      <c r="T12" s="967"/>
      <c r="U12" s="320"/>
      <c r="V12" s="106" t="s">
        <v>542</v>
      </c>
      <c r="W12" s="312"/>
      <c r="X12" s="914"/>
      <c r="Y12" s="915"/>
      <c r="Z12" s="916"/>
      <c r="AA12" s="320"/>
      <c r="AB12" s="106" t="s">
        <v>542</v>
      </c>
      <c r="AC12" s="312"/>
      <c r="AD12" s="320"/>
      <c r="AE12" s="106" t="s">
        <v>542</v>
      </c>
      <c r="AF12" s="106"/>
      <c r="AG12" s="318"/>
      <c r="AH12" s="106" t="s">
        <v>543</v>
      </c>
      <c r="AI12" s="108"/>
      <c r="AK12" s="305" t="s">
        <v>536</v>
      </c>
      <c r="AL12" s="228">
        <v>10</v>
      </c>
      <c r="AM12" s="228" t="s">
        <v>551</v>
      </c>
      <c r="AN12" s="228" t="s">
        <v>54</v>
      </c>
      <c r="AO12" s="307" t="s">
        <v>552</v>
      </c>
    </row>
    <row r="13" spans="1:41" ht="17.149999999999999" customHeight="1">
      <c r="A13" s="948"/>
      <c r="B13" s="951"/>
      <c r="C13" s="320">
        <v>4</v>
      </c>
      <c r="D13" s="106" t="s">
        <v>542</v>
      </c>
      <c r="E13" s="312">
        <v>11</v>
      </c>
      <c r="F13" s="914"/>
      <c r="G13" s="915"/>
      <c r="H13" s="916"/>
      <c r="I13" s="320">
        <v>11</v>
      </c>
      <c r="J13" s="106" t="s">
        <v>542</v>
      </c>
      <c r="K13" s="312">
        <v>3</v>
      </c>
      <c r="L13" s="320"/>
      <c r="M13" s="106" t="s">
        <v>542</v>
      </c>
      <c r="N13" s="106"/>
      <c r="O13" s="318"/>
      <c r="P13" s="244"/>
      <c r="Q13" s="109"/>
      <c r="R13" s="319"/>
      <c r="S13" s="948"/>
      <c r="T13" s="967"/>
      <c r="U13" s="320"/>
      <c r="V13" s="106" t="s">
        <v>542</v>
      </c>
      <c r="W13" s="312"/>
      <c r="X13" s="914"/>
      <c r="Y13" s="915"/>
      <c r="Z13" s="916"/>
      <c r="AA13" s="320"/>
      <c r="AB13" s="106" t="s">
        <v>542</v>
      </c>
      <c r="AC13" s="312"/>
      <c r="AD13" s="320"/>
      <c r="AE13" s="106" t="s">
        <v>542</v>
      </c>
      <c r="AF13" s="106"/>
      <c r="AG13" s="318"/>
      <c r="AH13" s="244"/>
      <c r="AI13" s="109"/>
      <c r="AK13" s="305" t="s">
        <v>536</v>
      </c>
      <c r="AL13" s="228">
        <v>11</v>
      </c>
      <c r="AM13" s="228" t="s">
        <v>35</v>
      </c>
      <c r="AN13" s="228" t="s">
        <v>537</v>
      </c>
      <c r="AO13" s="307" t="s">
        <v>552</v>
      </c>
    </row>
    <row r="14" spans="1:41" ht="17.149999999999999" customHeight="1">
      <c r="A14" s="948"/>
      <c r="B14" s="951"/>
      <c r="C14" s="320"/>
      <c r="D14" s="106" t="s">
        <v>542</v>
      </c>
      <c r="E14" s="312"/>
      <c r="F14" s="914"/>
      <c r="G14" s="915"/>
      <c r="H14" s="916"/>
      <c r="I14" s="320"/>
      <c r="J14" s="106" t="s">
        <v>542</v>
      </c>
      <c r="K14" s="312"/>
      <c r="L14" s="320"/>
      <c r="M14" s="106" t="s">
        <v>542</v>
      </c>
      <c r="N14" s="106"/>
      <c r="O14" s="969" t="s">
        <v>204</v>
      </c>
      <c r="P14" s="970"/>
      <c r="Q14" s="971"/>
      <c r="R14" s="306"/>
      <c r="S14" s="948"/>
      <c r="T14" s="967"/>
      <c r="U14" s="320"/>
      <c r="V14" s="106" t="s">
        <v>542</v>
      </c>
      <c r="W14" s="312"/>
      <c r="X14" s="914"/>
      <c r="Y14" s="915"/>
      <c r="Z14" s="916"/>
      <c r="AA14" s="320"/>
      <c r="AB14" s="106" t="s">
        <v>542</v>
      </c>
      <c r="AC14" s="312"/>
      <c r="AD14" s="320"/>
      <c r="AE14" s="106" t="s">
        <v>542</v>
      </c>
      <c r="AF14" s="106"/>
      <c r="AG14" s="969" t="s">
        <v>204</v>
      </c>
      <c r="AH14" s="970"/>
      <c r="AI14" s="971"/>
      <c r="AK14" s="305" t="s">
        <v>536</v>
      </c>
      <c r="AL14" s="228">
        <v>12</v>
      </c>
      <c r="AM14" s="228" t="s">
        <v>39</v>
      </c>
      <c r="AN14" s="228" t="s">
        <v>101</v>
      </c>
      <c r="AO14" s="307" t="s">
        <v>552</v>
      </c>
    </row>
    <row r="15" spans="1:41" ht="17.149999999999999" customHeight="1">
      <c r="A15" s="948"/>
      <c r="B15" s="951"/>
      <c r="C15" s="320"/>
      <c r="D15" s="106" t="s">
        <v>542</v>
      </c>
      <c r="E15" s="312"/>
      <c r="F15" s="914"/>
      <c r="G15" s="915"/>
      <c r="H15" s="916"/>
      <c r="I15" s="320"/>
      <c r="J15" s="106" t="s">
        <v>542</v>
      </c>
      <c r="K15" s="312"/>
      <c r="L15" s="320"/>
      <c r="M15" s="106" t="s">
        <v>542</v>
      </c>
      <c r="N15" s="106"/>
      <c r="O15" s="972">
        <v>2</v>
      </c>
      <c r="P15" s="973"/>
      <c r="Q15" s="974"/>
      <c r="R15" s="319"/>
      <c r="S15" s="948"/>
      <c r="T15" s="967"/>
      <c r="U15" s="320"/>
      <c r="V15" s="106" t="s">
        <v>542</v>
      </c>
      <c r="W15" s="312"/>
      <c r="X15" s="914"/>
      <c r="Y15" s="915"/>
      <c r="Z15" s="916"/>
      <c r="AA15" s="320"/>
      <c r="AB15" s="106" t="s">
        <v>542</v>
      </c>
      <c r="AC15" s="312"/>
      <c r="AD15" s="320"/>
      <c r="AE15" s="106" t="s">
        <v>542</v>
      </c>
      <c r="AF15" s="106"/>
      <c r="AG15" s="318"/>
      <c r="AH15" s="979"/>
      <c r="AI15" s="109"/>
      <c r="AK15" s="305" t="s">
        <v>536</v>
      </c>
      <c r="AL15" s="228">
        <v>13</v>
      </c>
      <c r="AM15" s="228" t="s">
        <v>554</v>
      </c>
      <c r="AN15" s="228" t="s">
        <v>537</v>
      </c>
      <c r="AO15" s="307" t="s">
        <v>555</v>
      </c>
    </row>
    <row r="16" spans="1:41" ht="17.149999999999999" customHeight="1" thickBot="1">
      <c r="A16" s="949"/>
      <c r="B16" s="952"/>
      <c r="C16" s="323">
        <v>0</v>
      </c>
      <c r="D16" s="114" t="s">
        <v>542</v>
      </c>
      <c r="E16" s="325">
        <v>3</v>
      </c>
      <c r="F16" s="917"/>
      <c r="G16" s="918"/>
      <c r="H16" s="919"/>
      <c r="I16" s="323">
        <v>3</v>
      </c>
      <c r="J16" s="114">
        <v>0</v>
      </c>
      <c r="K16" s="325"/>
      <c r="L16" s="323"/>
      <c r="M16" s="114" t="s">
        <v>542</v>
      </c>
      <c r="N16" s="114"/>
      <c r="O16" s="975"/>
      <c r="P16" s="976"/>
      <c r="Q16" s="977"/>
      <c r="R16" s="319"/>
      <c r="S16" s="949"/>
      <c r="T16" s="968"/>
      <c r="U16" s="323"/>
      <c r="V16" s="114" t="s">
        <v>542</v>
      </c>
      <c r="W16" s="325"/>
      <c r="X16" s="917"/>
      <c r="Y16" s="918"/>
      <c r="Z16" s="919"/>
      <c r="AA16" s="323"/>
      <c r="AB16" s="114" t="s">
        <v>542</v>
      </c>
      <c r="AC16" s="325"/>
      <c r="AD16" s="323"/>
      <c r="AE16" s="114" t="s">
        <v>542</v>
      </c>
      <c r="AF16" s="114"/>
      <c r="AG16" s="324"/>
      <c r="AH16" s="980"/>
      <c r="AI16" s="115"/>
      <c r="AK16" s="305" t="s">
        <v>536</v>
      </c>
      <c r="AL16" s="228">
        <v>14</v>
      </c>
      <c r="AM16" s="228" t="s">
        <v>557</v>
      </c>
      <c r="AN16" s="228" t="s">
        <v>537</v>
      </c>
      <c r="AO16" s="307" t="s">
        <v>555</v>
      </c>
    </row>
    <row r="17" spans="1:41" ht="17.149999999999999" customHeight="1">
      <c r="A17" s="947">
        <v>3</v>
      </c>
      <c r="B17" s="950" t="str">
        <f>IF(R17="","",VLOOKUP(R17,$AL$2:$AO$150,2,0))</f>
        <v>曽我　美枝子</v>
      </c>
      <c r="C17" s="320">
        <v>9</v>
      </c>
      <c r="D17" s="106" t="s">
        <v>542</v>
      </c>
      <c r="E17" s="312">
        <v>11</v>
      </c>
      <c r="F17" s="106">
        <v>3</v>
      </c>
      <c r="G17" s="106" t="s">
        <v>542</v>
      </c>
      <c r="H17" s="106">
        <v>11</v>
      </c>
      <c r="I17" s="911"/>
      <c r="J17" s="912"/>
      <c r="K17" s="913"/>
      <c r="L17" s="320"/>
      <c r="M17" s="106" t="s">
        <v>542</v>
      </c>
      <c r="N17" s="106"/>
      <c r="O17" s="313"/>
      <c r="P17" s="314"/>
      <c r="Q17" s="315"/>
      <c r="R17" s="316">
        <v>31</v>
      </c>
      <c r="S17" s="947">
        <v>3</v>
      </c>
      <c r="T17" s="978" t="str">
        <f>IF(AJ17="","",VLOOKUP(AJ17,$AL$2:$AO$150,2,0))</f>
        <v>藤本　慧子</v>
      </c>
      <c r="U17" s="320">
        <v>5</v>
      </c>
      <c r="V17" s="106" t="s">
        <v>542</v>
      </c>
      <c r="W17" s="312">
        <v>11</v>
      </c>
      <c r="X17" s="106"/>
      <c r="Y17" s="106" t="s">
        <v>542</v>
      </c>
      <c r="Z17" s="106"/>
      <c r="AA17" s="911"/>
      <c r="AB17" s="912"/>
      <c r="AC17" s="913"/>
      <c r="AD17" s="320">
        <v>11</v>
      </c>
      <c r="AE17" s="106" t="s">
        <v>542</v>
      </c>
      <c r="AF17" s="106">
        <v>5</v>
      </c>
      <c r="AG17" s="313"/>
      <c r="AH17" s="314"/>
      <c r="AI17" s="315"/>
      <c r="AJ17" s="317">
        <v>35</v>
      </c>
      <c r="AK17" s="305" t="s">
        <v>536</v>
      </c>
      <c r="AL17" s="228">
        <v>15</v>
      </c>
      <c r="AM17" s="228" t="s">
        <v>559</v>
      </c>
      <c r="AN17" s="228" t="s">
        <v>423</v>
      </c>
      <c r="AO17" s="307" t="s">
        <v>555</v>
      </c>
    </row>
    <row r="18" spans="1:41" ht="17.149999999999999" customHeight="1">
      <c r="A18" s="948"/>
      <c r="B18" s="951"/>
      <c r="C18" s="320">
        <v>4</v>
      </c>
      <c r="D18" s="106" t="s">
        <v>542</v>
      </c>
      <c r="E18" s="312">
        <v>11</v>
      </c>
      <c r="F18" s="106">
        <v>7</v>
      </c>
      <c r="G18" s="106" t="s">
        <v>542</v>
      </c>
      <c r="H18" s="106">
        <v>11</v>
      </c>
      <c r="I18" s="914"/>
      <c r="J18" s="915"/>
      <c r="K18" s="916"/>
      <c r="L18" s="320"/>
      <c r="M18" s="106" t="s">
        <v>542</v>
      </c>
      <c r="N18" s="106"/>
      <c r="O18" s="318">
        <v>0</v>
      </c>
      <c r="P18" s="106" t="s">
        <v>543</v>
      </c>
      <c r="Q18" s="315">
        <v>3</v>
      </c>
      <c r="R18" s="319"/>
      <c r="S18" s="948"/>
      <c r="T18" s="967"/>
      <c r="U18" s="320">
        <v>4</v>
      </c>
      <c r="V18" s="106" t="s">
        <v>542</v>
      </c>
      <c r="W18" s="312">
        <v>11</v>
      </c>
      <c r="X18" s="106"/>
      <c r="Y18" s="106" t="s">
        <v>542</v>
      </c>
      <c r="Z18" s="106"/>
      <c r="AA18" s="914"/>
      <c r="AB18" s="915"/>
      <c r="AC18" s="916"/>
      <c r="AD18" s="320">
        <v>8</v>
      </c>
      <c r="AE18" s="106" t="s">
        <v>542</v>
      </c>
      <c r="AF18" s="106">
        <v>11</v>
      </c>
      <c r="AG18" s="318">
        <v>1</v>
      </c>
      <c r="AH18" s="106" t="s">
        <v>543</v>
      </c>
      <c r="AI18" s="315">
        <v>1</v>
      </c>
      <c r="AK18" s="305" t="s">
        <v>536</v>
      </c>
      <c r="AL18" s="228">
        <v>16</v>
      </c>
      <c r="AM18" s="228" t="s">
        <v>560</v>
      </c>
      <c r="AN18" s="228" t="s">
        <v>101</v>
      </c>
      <c r="AO18" s="307" t="s">
        <v>555</v>
      </c>
    </row>
    <row r="19" spans="1:41" ht="17.149999999999999" customHeight="1">
      <c r="A19" s="948"/>
      <c r="B19" s="951"/>
      <c r="C19" s="320">
        <v>4</v>
      </c>
      <c r="D19" s="106" t="s">
        <v>542</v>
      </c>
      <c r="E19" s="312">
        <v>11</v>
      </c>
      <c r="F19" s="106">
        <v>3</v>
      </c>
      <c r="G19" s="106" t="s">
        <v>542</v>
      </c>
      <c r="H19" s="106">
        <v>11</v>
      </c>
      <c r="I19" s="914"/>
      <c r="J19" s="915"/>
      <c r="K19" s="916"/>
      <c r="L19" s="320"/>
      <c r="M19" s="106" t="s">
        <v>542</v>
      </c>
      <c r="N19" s="106"/>
      <c r="O19" s="318"/>
      <c r="P19" s="244"/>
      <c r="Q19" s="109"/>
      <c r="R19" s="319"/>
      <c r="S19" s="948"/>
      <c r="T19" s="967"/>
      <c r="U19" s="320">
        <v>4</v>
      </c>
      <c r="V19" s="106" t="s">
        <v>542</v>
      </c>
      <c r="W19" s="312">
        <v>11</v>
      </c>
      <c r="X19" s="106"/>
      <c r="Y19" s="106" t="s">
        <v>542</v>
      </c>
      <c r="Z19" s="106"/>
      <c r="AA19" s="914"/>
      <c r="AB19" s="915"/>
      <c r="AC19" s="916"/>
      <c r="AD19" s="320">
        <v>11</v>
      </c>
      <c r="AE19" s="106" t="s">
        <v>542</v>
      </c>
      <c r="AF19" s="106">
        <v>9</v>
      </c>
      <c r="AG19" s="318"/>
      <c r="AH19" s="244"/>
      <c r="AI19" s="109"/>
      <c r="AK19" s="305" t="s">
        <v>536</v>
      </c>
      <c r="AL19" s="228">
        <v>17</v>
      </c>
      <c r="AM19" s="228" t="s">
        <v>561</v>
      </c>
      <c r="AN19" s="228" t="s">
        <v>424</v>
      </c>
      <c r="AO19" s="307" t="s">
        <v>562</v>
      </c>
    </row>
    <row r="20" spans="1:41" ht="17.149999999999999" customHeight="1">
      <c r="A20" s="948"/>
      <c r="B20" s="951"/>
      <c r="C20" s="320"/>
      <c r="D20" s="106" t="s">
        <v>542</v>
      </c>
      <c r="E20" s="312"/>
      <c r="F20" s="106"/>
      <c r="G20" s="106" t="s">
        <v>542</v>
      </c>
      <c r="H20" s="106"/>
      <c r="I20" s="914"/>
      <c r="J20" s="915"/>
      <c r="K20" s="916"/>
      <c r="L20" s="320"/>
      <c r="M20" s="106" t="s">
        <v>542</v>
      </c>
      <c r="N20" s="106"/>
      <c r="O20" s="969" t="s">
        <v>204</v>
      </c>
      <c r="P20" s="970"/>
      <c r="Q20" s="971"/>
      <c r="R20" s="306"/>
      <c r="S20" s="948"/>
      <c r="T20" s="967"/>
      <c r="U20" s="320"/>
      <c r="V20" s="106" t="s">
        <v>542</v>
      </c>
      <c r="W20" s="312"/>
      <c r="X20" s="106"/>
      <c r="Y20" s="106" t="s">
        <v>542</v>
      </c>
      <c r="Z20" s="106"/>
      <c r="AA20" s="914"/>
      <c r="AB20" s="915"/>
      <c r="AC20" s="916"/>
      <c r="AD20" s="320">
        <v>11</v>
      </c>
      <c r="AE20" s="106" t="s">
        <v>542</v>
      </c>
      <c r="AF20" s="106">
        <v>2</v>
      </c>
      <c r="AG20" s="969" t="s">
        <v>204</v>
      </c>
      <c r="AH20" s="970"/>
      <c r="AI20" s="971"/>
      <c r="AK20" s="305" t="s">
        <v>536</v>
      </c>
      <c r="AL20" s="228">
        <v>18</v>
      </c>
      <c r="AM20" s="228" t="s">
        <v>550</v>
      </c>
      <c r="AN20" s="228" t="s">
        <v>471</v>
      </c>
      <c r="AO20" s="307" t="s">
        <v>562</v>
      </c>
    </row>
    <row r="21" spans="1:41" ht="17.149999999999999" customHeight="1">
      <c r="A21" s="948"/>
      <c r="B21" s="951"/>
      <c r="C21" s="320"/>
      <c r="D21" s="106" t="s">
        <v>542</v>
      </c>
      <c r="E21" s="312"/>
      <c r="F21" s="106"/>
      <c r="G21" s="106" t="s">
        <v>542</v>
      </c>
      <c r="H21" s="106"/>
      <c r="I21" s="914"/>
      <c r="J21" s="915"/>
      <c r="K21" s="916"/>
      <c r="L21" s="320"/>
      <c r="M21" s="106" t="s">
        <v>542</v>
      </c>
      <c r="N21" s="106"/>
      <c r="O21" s="972">
        <v>3</v>
      </c>
      <c r="P21" s="973"/>
      <c r="Q21" s="974"/>
      <c r="R21" s="319"/>
      <c r="S21" s="948"/>
      <c r="T21" s="967"/>
      <c r="U21" s="320"/>
      <c r="V21" s="106" t="s">
        <v>542</v>
      </c>
      <c r="W21" s="312"/>
      <c r="X21" s="106"/>
      <c r="Y21" s="106" t="s">
        <v>542</v>
      </c>
      <c r="Z21" s="106"/>
      <c r="AA21" s="914"/>
      <c r="AB21" s="915"/>
      <c r="AC21" s="916"/>
      <c r="AD21" s="320"/>
      <c r="AE21" s="106" t="s">
        <v>542</v>
      </c>
      <c r="AF21" s="106"/>
      <c r="AG21" s="972">
        <v>2</v>
      </c>
      <c r="AH21" s="973"/>
      <c r="AI21" s="974"/>
      <c r="AK21" s="305" t="s">
        <v>536</v>
      </c>
      <c r="AL21" s="228">
        <v>19</v>
      </c>
      <c r="AM21" s="228" t="s">
        <v>61</v>
      </c>
      <c r="AN21" s="228" t="s">
        <v>101</v>
      </c>
      <c r="AO21" s="307" t="s">
        <v>562</v>
      </c>
    </row>
    <row r="22" spans="1:41" ht="17.149999999999999" customHeight="1" thickBot="1">
      <c r="A22" s="949"/>
      <c r="B22" s="952"/>
      <c r="C22" s="323">
        <v>0</v>
      </c>
      <c r="D22" s="114" t="s">
        <v>542</v>
      </c>
      <c r="E22" s="325">
        <v>3</v>
      </c>
      <c r="F22" s="114">
        <v>0</v>
      </c>
      <c r="G22" s="114" t="s">
        <v>542</v>
      </c>
      <c r="H22" s="114">
        <v>3</v>
      </c>
      <c r="I22" s="917"/>
      <c r="J22" s="918"/>
      <c r="K22" s="919"/>
      <c r="L22" s="323"/>
      <c r="M22" s="114" t="s">
        <v>542</v>
      </c>
      <c r="N22" s="114"/>
      <c r="O22" s="975"/>
      <c r="P22" s="976"/>
      <c r="Q22" s="977"/>
      <c r="R22" s="319"/>
      <c r="S22" s="949"/>
      <c r="T22" s="968"/>
      <c r="U22" s="323">
        <v>0</v>
      </c>
      <c r="V22" s="114" t="s">
        <v>542</v>
      </c>
      <c r="W22" s="325">
        <v>3</v>
      </c>
      <c r="X22" s="114"/>
      <c r="Y22" s="114" t="s">
        <v>542</v>
      </c>
      <c r="Z22" s="114"/>
      <c r="AA22" s="917"/>
      <c r="AB22" s="918"/>
      <c r="AC22" s="919"/>
      <c r="AD22" s="323">
        <v>3</v>
      </c>
      <c r="AE22" s="114" t="s">
        <v>542</v>
      </c>
      <c r="AF22" s="114">
        <v>1</v>
      </c>
      <c r="AG22" s="975"/>
      <c r="AH22" s="976"/>
      <c r="AI22" s="977"/>
      <c r="AK22" s="305" t="s">
        <v>536</v>
      </c>
      <c r="AL22" s="228">
        <v>20</v>
      </c>
      <c r="AM22" s="228" t="s">
        <v>63</v>
      </c>
      <c r="AN22" s="228" t="s">
        <v>537</v>
      </c>
      <c r="AO22" s="307" t="s">
        <v>562</v>
      </c>
    </row>
    <row r="23" spans="1:41" ht="17.149999999999999" customHeight="1">
      <c r="A23" s="947">
        <v>4</v>
      </c>
      <c r="B23" s="950" t="str">
        <f>IF(R23="","",VLOOKUP(R23,$AL$2:$AO$150,2,0))</f>
        <v>大花　典子</v>
      </c>
      <c r="C23" s="320"/>
      <c r="D23" s="106" t="s">
        <v>542</v>
      </c>
      <c r="E23" s="312"/>
      <c r="F23" s="106"/>
      <c r="G23" s="106" t="s">
        <v>542</v>
      </c>
      <c r="H23" s="106"/>
      <c r="I23" s="320"/>
      <c r="J23" s="106" t="s">
        <v>542</v>
      </c>
      <c r="K23" s="312"/>
      <c r="L23" s="911"/>
      <c r="M23" s="912"/>
      <c r="N23" s="912"/>
      <c r="O23" s="326"/>
      <c r="P23" s="106"/>
      <c r="Q23" s="108"/>
      <c r="R23" s="316">
        <v>32</v>
      </c>
      <c r="S23" s="947">
        <v>4</v>
      </c>
      <c r="T23" s="978" t="str">
        <f>IF(AJ23="","",VLOOKUP(AJ23,$AL$2:$AO$150,2,0))</f>
        <v>加藤　秀夫</v>
      </c>
      <c r="U23" s="320">
        <v>8</v>
      </c>
      <c r="V23" s="106" t="s">
        <v>542</v>
      </c>
      <c r="W23" s="312">
        <v>11</v>
      </c>
      <c r="X23" s="106"/>
      <c r="Y23" s="106" t="s">
        <v>542</v>
      </c>
      <c r="Z23" s="106"/>
      <c r="AA23" s="320">
        <v>5</v>
      </c>
      <c r="AB23" s="106" t="s">
        <v>542</v>
      </c>
      <c r="AC23" s="312">
        <v>11</v>
      </c>
      <c r="AD23" s="911"/>
      <c r="AE23" s="912"/>
      <c r="AF23" s="912"/>
      <c r="AG23" s="326"/>
      <c r="AH23" s="106"/>
      <c r="AI23" s="108"/>
      <c r="AJ23" s="317">
        <v>36</v>
      </c>
      <c r="AK23" s="305" t="s">
        <v>536</v>
      </c>
      <c r="AL23" s="228">
        <v>21</v>
      </c>
      <c r="AM23" s="228" t="s">
        <v>65</v>
      </c>
      <c r="AN23" s="228" t="s">
        <v>537</v>
      </c>
      <c r="AO23" s="307" t="s">
        <v>563</v>
      </c>
    </row>
    <row r="24" spans="1:41" ht="17.149999999999999" customHeight="1">
      <c r="A24" s="948"/>
      <c r="B24" s="951"/>
      <c r="C24" s="320"/>
      <c r="D24" s="106" t="s">
        <v>542</v>
      </c>
      <c r="E24" s="312"/>
      <c r="F24" s="106"/>
      <c r="G24" s="106" t="s">
        <v>542</v>
      </c>
      <c r="H24" s="106"/>
      <c r="I24" s="320"/>
      <c r="J24" s="106" t="s">
        <v>542</v>
      </c>
      <c r="K24" s="312"/>
      <c r="L24" s="914"/>
      <c r="M24" s="915"/>
      <c r="N24" s="915"/>
      <c r="O24" s="318"/>
      <c r="P24" s="106" t="s">
        <v>543</v>
      </c>
      <c r="Q24" s="108"/>
      <c r="R24" s="306"/>
      <c r="S24" s="948"/>
      <c r="T24" s="967"/>
      <c r="U24" s="320">
        <v>4</v>
      </c>
      <c r="V24" s="106" t="s">
        <v>542</v>
      </c>
      <c r="W24" s="312">
        <v>11</v>
      </c>
      <c r="X24" s="106"/>
      <c r="Y24" s="106" t="s">
        <v>542</v>
      </c>
      <c r="Z24" s="106"/>
      <c r="AA24" s="320">
        <v>11</v>
      </c>
      <c r="AB24" s="106" t="s">
        <v>542</v>
      </c>
      <c r="AC24" s="312">
        <v>8</v>
      </c>
      <c r="AD24" s="914"/>
      <c r="AE24" s="915"/>
      <c r="AF24" s="915"/>
      <c r="AG24" s="318">
        <v>0</v>
      </c>
      <c r="AH24" s="106" t="s">
        <v>543</v>
      </c>
      <c r="AI24" s="108">
        <v>2</v>
      </c>
      <c r="AK24" s="305" t="s">
        <v>536</v>
      </c>
      <c r="AL24" s="228">
        <v>22</v>
      </c>
      <c r="AM24" s="228" t="s">
        <v>66</v>
      </c>
      <c r="AN24" s="228" t="s">
        <v>424</v>
      </c>
      <c r="AO24" s="307" t="s">
        <v>563</v>
      </c>
    </row>
    <row r="25" spans="1:41" ht="17.149999999999999" customHeight="1">
      <c r="A25" s="948"/>
      <c r="B25" s="951"/>
      <c r="C25" s="320"/>
      <c r="D25" s="106" t="s">
        <v>542</v>
      </c>
      <c r="E25" s="312"/>
      <c r="F25" s="106"/>
      <c r="G25" s="106" t="s">
        <v>542</v>
      </c>
      <c r="H25" s="106"/>
      <c r="I25" s="320"/>
      <c r="J25" s="106" t="s">
        <v>542</v>
      </c>
      <c r="K25" s="312"/>
      <c r="L25" s="914"/>
      <c r="M25" s="915"/>
      <c r="N25" s="915"/>
      <c r="O25" s="318"/>
      <c r="P25" s="244"/>
      <c r="Q25" s="109"/>
      <c r="R25" s="319"/>
      <c r="S25" s="948"/>
      <c r="T25" s="967"/>
      <c r="U25" s="320">
        <v>5</v>
      </c>
      <c r="V25" s="106" t="s">
        <v>542</v>
      </c>
      <c r="W25" s="312">
        <v>11</v>
      </c>
      <c r="X25" s="106"/>
      <c r="Y25" s="106" t="s">
        <v>542</v>
      </c>
      <c r="Z25" s="106"/>
      <c r="AA25" s="320">
        <v>9</v>
      </c>
      <c r="AB25" s="106" t="s">
        <v>542</v>
      </c>
      <c r="AC25" s="312">
        <v>11</v>
      </c>
      <c r="AD25" s="914"/>
      <c r="AE25" s="915"/>
      <c r="AF25" s="915"/>
      <c r="AG25" s="318"/>
      <c r="AH25" s="244"/>
      <c r="AI25" s="109"/>
      <c r="AK25" s="305" t="s">
        <v>536</v>
      </c>
      <c r="AL25" s="228">
        <v>23</v>
      </c>
      <c r="AM25" s="228" t="s">
        <v>564</v>
      </c>
      <c r="AN25" s="228" t="s">
        <v>537</v>
      </c>
      <c r="AO25" s="307" t="s">
        <v>563</v>
      </c>
    </row>
    <row r="26" spans="1:41" ht="17.149999999999999" customHeight="1">
      <c r="A26" s="948"/>
      <c r="B26" s="951"/>
      <c r="C26" s="320"/>
      <c r="D26" s="106" t="s">
        <v>542</v>
      </c>
      <c r="E26" s="312"/>
      <c r="F26" s="106"/>
      <c r="G26" s="106" t="s">
        <v>542</v>
      </c>
      <c r="H26" s="106"/>
      <c r="I26" s="320"/>
      <c r="J26" s="106" t="s">
        <v>542</v>
      </c>
      <c r="K26" s="312"/>
      <c r="L26" s="914"/>
      <c r="M26" s="915"/>
      <c r="N26" s="915"/>
      <c r="O26" s="969" t="s">
        <v>204</v>
      </c>
      <c r="P26" s="970"/>
      <c r="Q26" s="971"/>
      <c r="R26" s="306"/>
      <c r="S26" s="948"/>
      <c r="T26" s="967"/>
      <c r="U26" s="320"/>
      <c r="V26" s="106" t="s">
        <v>542</v>
      </c>
      <c r="W26" s="312"/>
      <c r="X26" s="106"/>
      <c r="Y26" s="106" t="s">
        <v>542</v>
      </c>
      <c r="Z26" s="106"/>
      <c r="AA26" s="320">
        <v>2</v>
      </c>
      <c r="AB26" s="106" t="s">
        <v>542</v>
      </c>
      <c r="AC26" s="312">
        <v>11</v>
      </c>
      <c r="AD26" s="914"/>
      <c r="AE26" s="915"/>
      <c r="AF26" s="915"/>
      <c r="AG26" s="969" t="s">
        <v>204</v>
      </c>
      <c r="AH26" s="970"/>
      <c r="AI26" s="971"/>
      <c r="AK26" s="305" t="s">
        <v>536</v>
      </c>
      <c r="AL26" s="228">
        <v>24</v>
      </c>
      <c r="AM26" s="228" t="s">
        <v>565</v>
      </c>
      <c r="AN26" s="228" t="s">
        <v>101</v>
      </c>
      <c r="AO26" s="307" t="s">
        <v>563</v>
      </c>
    </row>
    <row r="27" spans="1:41" ht="17.149999999999999" customHeight="1">
      <c r="A27" s="948"/>
      <c r="B27" s="951"/>
      <c r="C27" s="320"/>
      <c r="D27" s="106" t="s">
        <v>542</v>
      </c>
      <c r="E27" s="312"/>
      <c r="F27" s="106"/>
      <c r="G27" s="106" t="s">
        <v>542</v>
      </c>
      <c r="H27" s="106"/>
      <c r="I27" s="320"/>
      <c r="J27" s="106" t="s">
        <v>542</v>
      </c>
      <c r="K27" s="312"/>
      <c r="L27" s="914"/>
      <c r="M27" s="915"/>
      <c r="N27" s="915"/>
      <c r="O27" s="326"/>
      <c r="P27" s="979"/>
      <c r="Q27" s="108"/>
      <c r="R27" s="306"/>
      <c r="S27" s="948"/>
      <c r="T27" s="967"/>
      <c r="U27" s="320"/>
      <c r="V27" s="106" t="s">
        <v>542</v>
      </c>
      <c r="W27" s="312"/>
      <c r="X27" s="106"/>
      <c r="Y27" s="106" t="s">
        <v>542</v>
      </c>
      <c r="Z27" s="106"/>
      <c r="AA27" s="320"/>
      <c r="AB27" s="106" t="s">
        <v>542</v>
      </c>
      <c r="AC27" s="312"/>
      <c r="AD27" s="914"/>
      <c r="AE27" s="915"/>
      <c r="AF27" s="915"/>
      <c r="AG27" s="972">
        <v>3</v>
      </c>
      <c r="AH27" s="973"/>
      <c r="AI27" s="974"/>
      <c r="AK27" s="305" t="s">
        <v>536</v>
      </c>
      <c r="AL27" s="228">
        <v>25</v>
      </c>
      <c r="AM27" s="228" t="s">
        <v>566</v>
      </c>
      <c r="AN27" s="228" t="s">
        <v>567</v>
      </c>
      <c r="AO27" s="307" t="s">
        <v>568</v>
      </c>
    </row>
    <row r="28" spans="1:41" ht="17.149999999999999" customHeight="1" thickBot="1">
      <c r="A28" s="949"/>
      <c r="B28" s="952"/>
      <c r="C28" s="323"/>
      <c r="D28" s="114" t="s">
        <v>542</v>
      </c>
      <c r="E28" s="325"/>
      <c r="F28" s="114"/>
      <c r="G28" s="114" t="s">
        <v>542</v>
      </c>
      <c r="H28" s="114"/>
      <c r="I28" s="323"/>
      <c r="J28" s="114" t="s">
        <v>542</v>
      </c>
      <c r="K28" s="325"/>
      <c r="L28" s="917"/>
      <c r="M28" s="918"/>
      <c r="N28" s="918"/>
      <c r="O28" s="327"/>
      <c r="P28" s="980"/>
      <c r="Q28" s="328"/>
      <c r="R28" s="306"/>
      <c r="S28" s="949"/>
      <c r="T28" s="968"/>
      <c r="U28" s="323">
        <v>0</v>
      </c>
      <c r="V28" s="114" t="s">
        <v>542</v>
      </c>
      <c r="W28" s="325">
        <v>3</v>
      </c>
      <c r="X28" s="114"/>
      <c r="Y28" s="114" t="s">
        <v>542</v>
      </c>
      <c r="Z28" s="114"/>
      <c r="AA28" s="323">
        <v>1</v>
      </c>
      <c r="AB28" s="114" t="s">
        <v>542</v>
      </c>
      <c r="AC28" s="325">
        <v>3</v>
      </c>
      <c r="AD28" s="917"/>
      <c r="AE28" s="918"/>
      <c r="AF28" s="918"/>
      <c r="AG28" s="975"/>
      <c r="AH28" s="976"/>
      <c r="AI28" s="977"/>
      <c r="AK28" s="305" t="s">
        <v>536</v>
      </c>
      <c r="AL28" s="228">
        <v>26</v>
      </c>
      <c r="AM28" s="228" t="s">
        <v>553</v>
      </c>
      <c r="AN28" s="228" t="s">
        <v>537</v>
      </c>
      <c r="AO28" s="307" t="s">
        <v>568</v>
      </c>
    </row>
    <row r="29" spans="1:41" ht="6.75" customHeight="1">
      <c r="A29" s="106"/>
      <c r="B29" s="329"/>
      <c r="C29" s="329"/>
      <c r="D29" s="329"/>
      <c r="E29" s="329"/>
      <c r="K29" s="330"/>
      <c r="L29" s="329"/>
      <c r="M29" s="329"/>
      <c r="O29" s="331"/>
      <c r="Q29" s="106"/>
      <c r="R29" s="306"/>
      <c r="S29" s="106"/>
      <c r="T29" s="332"/>
      <c r="U29" s="244"/>
      <c r="V29" s="106"/>
      <c r="W29" s="244"/>
      <c r="X29" s="244"/>
      <c r="Y29" s="106"/>
      <c r="Z29" s="244"/>
      <c r="AA29" s="244"/>
      <c r="AB29" s="106"/>
      <c r="AC29" s="244"/>
      <c r="AD29" s="106"/>
      <c r="AE29" s="106"/>
      <c r="AF29" s="106"/>
      <c r="AG29" s="106"/>
      <c r="AH29" s="106"/>
      <c r="AI29" s="106"/>
      <c r="AK29" s="305" t="s">
        <v>536</v>
      </c>
      <c r="AL29" s="228">
        <v>27</v>
      </c>
      <c r="AM29" s="228" t="s">
        <v>539</v>
      </c>
      <c r="AN29" s="228" t="s">
        <v>101</v>
      </c>
      <c r="AO29" s="307" t="s">
        <v>568</v>
      </c>
    </row>
    <row r="30" spans="1:41">
      <c r="A30" s="330"/>
      <c r="B30" s="329" t="s">
        <v>569</v>
      </c>
      <c r="C30" s="329"/>
      <c r="D30" s="329"/>
      <c r="E30" s="329" t="s">
        <v>570</v>
      </c>
      <c r="K30" s="330"/>
      <c r="L30" s="329" t="s">
        <v>571</v>
      </c>
      <c r="M30" s="329"/>
      <c r="O30" s="333" t="s">
        <v>572</v>
      </c>
      <c r="S30" s="330"/>
      <c r="T30" s="329" t="s">
        <v>569</v>
      </c>
      <c r="U30" s="329"/>
      <c r="V30" s="329"/>
      <c r="W30" s="329" t="s">
        <v>570</v>
      </c>
      <c r="AC30" s="330"/>
      <c r="AD30" s="329" t="s">
        <v>571</v>
      </c>
      <c r="AE30" s="329"/>
      <c r="AG30" s="333" t="s">
        <v>572</v>
      </c>
      <c r="AK30" s="305" t="s">
        <v>536</v>
      </c>
      <c r="AL30" s="228">
        <v>28</v>
      </c>
      <c r="AM30" s="228" t="s">
        <v>556</v>
      </c>
      <c r="AN30" s="228" t="s">
        <v>423</v>
      </c>
      <c r="AO30" s="307" t="s">
        <v>568</v>
      </c>
    </row>
    <row r="31" spans="1:41" ht="24.75" customHeight="1">
      <c r="A31" s="294" t="s">
        <v>525</v>
      </c>
      <c r="G31" s="295" t="s">
        <v>526</v>
      </c>
      <c r="H31" s="296" t="s">
        <v>573</v>
      </c>
      <c r="I31" s="296" t="s">
        <v>528</v>
      </c>
      <c r="J31" s="297"/>
      <c r="K31" s="298" t="s">
        <v>529</v>
      </c>
      <c r="L31" s="956" t="s">
        <v>530</v>
      </c>
      <c r="M31" s="956"/>
      <c r="N31" s="956"/>
      <c r="O31" s="957" t="s">
        <v>531</v>
      </c>
      <c r="P31" s="957"/>
      <c r="Q31" s="957"/>
      <c r="R31" s="90"/>
      <c r="S31" s="294" t="s">
        <v>525</v>
      </c>
      <c r="Y31" s="295" t="s">
        <v>526</v>
      </c>
      <c r="Z31" s="296" t="s">
        <v>574</v>
      </c>
      <c r="AA31" s="296" t="s">
        <v>528</v>
      </c>
      <c r="AB31" s="297"/>
      <c r="AC31" s="298" t="s">
        <v>529</v>
      </c>
      <c r="AD31" s="956" t="s">
        <v>530</v>
      </c>
      <c r="AE31" s="956"/>
      <c r="AF31" s="956"/>
      <c r="AG31" s="957" t="s">
        <v>531</v>
      </c>
      <c r="AH31" s="957"/>
      <c r="AI31" s="957"/>
      <c r="AK31" s="302" t="s">
        <v>575</v>
      </c>
      <c r="AL31" s="217">
        <v>29</v>
      </c>
      <c r="AM31" s="217" t="s">
        <v>384</v>
      </c>
      <c r="AN31" s="221" t="s">
        <v>419</v>
      </c>
      <c r="AO31" s="335" t="s">
        <v>538</v>
      </c>
    </row>
    <row r="32" spans="1:41" ht="13.5" customHeight="1">
      <c r="B32" t="s">
        <v>533</v>
      </c>
      <c r="O32" s="956" t="s">
        <v>526</v>
      </c>
      <c r="P32" s="960">
        <v>12</v>
      </c>
      <c r="Q32" s="956" t="s">
        <v>529</v>
      </c>
      <c r="R32" s="336"/>
      <c r="T32" t="s">
        <v>533</v>
      </c>
      <c r="AG32" s="956" t="s">
        <v>526</v>
      </c>
      <c r="AH32" s="960">
        <v>11</v>
      </c>
      <c r="AI32" s="956" t="s">
        <v>529</v>
      </c>
      <c r="AJ32" s="305"/>
      <c r="AK32" s="302" t="s">
        <v>575</v>
      </c>
      <c r="AL32" s="217">
        <v>30</v>
      </c>
      <c r="AM32" s="217" t="s">
        <v>398</v>
      </c>
      <c r="AN32" s="221" t="s">
        <v>422</v>
      </c>
      <c r="AO32" s="335" t="s">
        <v>538</v>
      </c>
    </row>
    <row r="33" spans="1:41" ht="15" customHeight="1" thickBot="1">
      <c r="O33" s="958"/>
      <c r="P33" s="961"/>
      <c r="Q33" s="958"/>
      <c r="R33" s="90"/>
      <c r="AG33" s="958"/>
      <c r="AH33" s="961"/>
      <c r="AI33" s="958"/>
      <c r="AK33" s="302" t="s">
        <v>575</v>
      </c>
      <c r="AL33" s="217">
        <v>31</v>
      </c>
      <c r="AM33" s="217" t="s">
        <v>369</v>
      </c>
      <c r="AN33" s="221" t="s">
        <v>424</v>
      </c>
      <c r="AO33" s="335" t="s">
        <v>538</v>
      </c>
    </row>
    <row r="34" spans="1:41" ht="13.5" thickBot="1">
      <c r="A34" s="308"/>
      <c r="B34" s="309"/>
      <c r="C34" s="962" t="str">
        <f>B35</f>
        <v>鈴木　安彦　</v>
      </c>
      <c r="D34" s="963"/>
      <c r="E34" s="964"/>
      <c r="F34" s="962" t="str">
        <f>B41</f>
        <v>三澤　叶夢</v>
      </c>
      <c r="G34" s="963"/>
      <c r="H34" s="964"/>
      <c r="I34" s="962" t="str">
        <f>B47</f>
        <v>伊東　五月</v>
      </c>
      <c r="J34" s="963"/>
      <c r="K34" s="964"/>
      <c r="L34" s="962" t="str">
        <f>B53</f>
        <v>塚本　一志</v>
      </c>
      <c r="M34" s="963"/>
      <c r="N34" s="963"/>
      <c r="O34" s="965" t="s">
        <v>540</v>
      </c>
      <c r="P34" s="963"/>
      <c r="Q34" s="966"/>
      <c r="R34" s="90"/>
      <c r="S34" s="308"/>
      <c r="T34" s="309"/>
      <c r="U34" s="962" t="str">
        <f>T35</f>
        <v>鈴木　正敏</v>
      </c>
      <c r="V34" s="963"/>
      <c r="W34" s="964"/>
      <c r="X34" s="962" t="str">
        <f>T41</f>
        <v>上田　大介</v>
      </c>
      <c r="Y34" s="963"/>
      <c r="Z34" s="964"/>
      <c r="AA34" s="962" t="str">
        <f>T47</f>
        <v>柾谷はつ子</v>
      </c>
      <c r="AB34" s="963"/>
      <c r="AC34" s="964"/>
      <c r="AD34" s="962" t="str">
        <f>T53</f>
        <v>片平　孝治</v>
      </c>
      <c r="AE34" s="963"/>
      <c r="AF34" s="963"/>
      <c r="AG34" s="965" t="s">
        <v>540</v>
      </c>
      <c r="AH34" s="963"/>
      <c r="AI34" s="966"/>
      <c r="AK34" s="302" t="s">
        <v>575</v>
      </c>
      <c r="AL34" s="217">
        <v>32</v>
      </c>
      <c r="AM34" s="217" t="s">
        <v>400</v>
      </c>
      <c r="AN34" s="221" t="s">
        <v>436</v>
      </c>
      <c r="AO34" s="335" t="s">
        <v>538</v>
      </c>
    </row>
    <row r="35" spans="1:41" ht="17.149999999999999" customHeight="1">
      <c r="A35" s="948">
        <v>1</v>
      </c>
      <c r="B35" s="967" t="str">
        <f>IF(R35="","",VLOOKUP(R35,$AL$2:$AO$150,2,0))</f>
        <v>鈴木　安彦　</v>
      </c>
      <c r="C35" s="953"/>
      <c r="D35" s="954"/>
      <c r="E35" s="955"/>
      <c r="F35" s="106">
        <v>5</v>
      </c>
      <c r="G35" s="106" t="s">
        <v>542</v>
      </c>
      <c r="H35" s="311">
        <v>11</v>
      </c>
      <c r="I35" s="106">
        <v>11</v>
      </c>
      <c r="J35" s="106" t="s">
        <v>542</v>
      </c>
      <c r="K35" s="312">
        <v>3</v>
      </c>
      <c r="L35" s="106">
        <v>11</v>
      </c>
      <c r="M35" s="106" t="s">
        <v>542</v>
      </c>
      <c r="N35" s="106">
        <v>8</v>
      </c>
      <c r="O35" s="313"/>
      <c r="P35" s="314"/>
      <c r="Q35" s="315"/>
      <c r="R35" s="90">
        <v>41</v>
      </c>
      <c r="S35" s="948">
        <v>1</v>
      </c>
      <c r="T35" s="967" t="str">
        <f>IF(AJ35="","",VLOOKUP(AJ35,$AL$2:$AO$150,2,0))</f>
        <v>鈴木　正敏</v>
      </c>
      <c r="U35" s="953"/>
      <c r="V35" s="954"/>
      <c r="W35" s="955"/>
      <c r="X35" s="106"/>
      <c r="Y35" s="106" t="s">
        <v>542</v>
      </c>
      <c r="Z35" s="311"/>
      <c r="AA35" s="106"/>
      <c r="AB35" s="106" t="s">
        <v>542</v>
      </c>
      <c r="AC35" s="312"/>
      <c r="AD35" s="106"/>
      <c r="AE35" s="106" t="s">
        <v>542</v>
      </c>
      <c r="AF35" s="106"/>
      <c r="AG35" s="313"/>
      <c r="AH35" s="314"/>
      <c r="AI35" s="315"/>
      <c r="AJ35" s="317">
        <v>37</v>
      </c>
      <c r="AK35" s="302" t="s">
        <v>575</v>
      </c>
      <c r="AL35" s="217">
        <v>33</v>
      </c>
      <c r="AM35" s="217" t="s">
        <v>390</v>
      </c>
      <c r="AN35" s="221" t="s">
        <v>422</v>
      </c>
      <c r="AO35" s="335" t="s">
        <v>545</v>
      </c>
    </row>
    <row r="36" spans="1:41" ht="17.149999999999999" customHeight="1">
      <c r="A36" s="948"/>
      <c r="B36" s="967"/>
      <c r="C36" s="914"/>
      <c r="D36" s="915"/>
      <c r="E36" s="916"/>
      <c r="F36" s="106">
        <v>5</v>
      </c>
      <c r="G36" s="106" t="s">
        <v>542</v>
      </c>
      <c r="H36" s="312">
        <v>11</v>
      </c>
      <c r="I36" s="106">
        <v>11</v>
      </c>
      <c r="J36" s="106" t="s">
        <v>542</v>
      </c>
      <c r="K36" s="312">
        <v>7</v>
      </c>
      <c r="L36" s="106">
        <v>13</v>
      </c>
      <c r="M36" s="106" t="s">
        <v>542</v>
      </c>
      <c r="N36" s="106">
        <v>11</v>
      </c>
      <c r="O36" s="318">
        <v>2</v>
      </c>
      <c r="P36" s="106" t="s">
        <v>543</v>
      </c>
      <c r="Q36" s="315">
        <v>1</v>
      </c>
      <c r="R36" s="90"/>
      <c r="S36" s="948"/>
      <c r="T36" s="967"/>
      <c r="U36" s="914"/>
      <c r="V36" s="915"/>
      <c r="W36" s="916"/>
      <c r="X36" s="106"/>
      <c r="Y36" s="106" t="s">
        <v>542</v>
      </c>
      <c r="Z36" s="312"/>
      <c r="AA36" s="106"/>
      <c r="AB36" s="106" t="s">
        <v>542</v>
      </c>
      <c r="AC36" s="312"/>
      <c r="AD36" s="106"/>
      <c r="AE36" s="106" t="s">
        <v>542</v>
      </c>
      <c r="AF36" s="106"/>
      <c r="AG36" s="318"/>
      <c r="AH36" s="106" t="s">
        <v>543</v>
      </c>
      <c r="AI36" s="108"/>
      <c r="AK36" s="302" t="s">
        <v>575</v>
      </c>
      <c r="AL36" s="217">
        <v>34</v>
      </c>
      <c r="AM36" s="217" t="s">
        <v>379</v>
      </c>
      <c r="AN36" s="221" t="s">
        <v>423</v>
      </c>
      <c r="AO36" s="335" t="s">
        <v>545</v>
      </c>
    </row>
    <row r="37" spans="1:41" ht="17.149999999999999" customHeight="1">
      <c r="A37" s="948"/>
      <c r="B37" s="967"/>
      <c r="C37" s="914"/>
      <c r="D37" s="915"/>
      <c r="E37" s="916"/>
      <c r="F37" s="106">
        <v>7</v>
      </c>
      <c r="G37" s="106" t="s">
        <v>542</v>
      </c>
      <c r="H37" s="312">
        <v>11</v>
      </c>
      <c r="I37" s="106">
        <v>11</v>
      </c>
      <c r="J37" s="106" t="s">
        <v>542</v>
      </c>
      <c r="K37" s="312">
        <v>7</v>
      </c>
      <c r="L37" s="106">
        <v>11</v>
      </c>
      <c r="M37" s="106" t="s">
        <v>542</v>
      </c>
      <c r="N37" s="106">
        <v>3</v>
      </c>
      <c r="O37" s="318"/>
      <c r="P37" s="244"/>
      <c r="Q37" s="109"/>
      <c r="R37" s="90"/>
      <c r="S37" s="948"/>
      <c r="T37" s="967"/>
      <c r="U37" s="914"/>
      <c r="V37" s="915"/>
      <c r="W37" s="916"/>
      <c r="X37" s="106"/>
      <c r="Y37" s="106" t="s">
        <v>542</v>
      </c>
      <c r="Z37" s="312"/>
      <c r="AA37" s="106"/>
      <c r="AB37" s="106" t="s">
        <v>542</v>
      </c>
      <c r="AC37" s="312"/>
      <c r="AD37" s="106"/>
      <c r="AE37" s="106" t="s">
        <v>542</v>
      </c>
      <c r="AF37" s="106"/>
      <c r="AG37" s="318"/>
      <c r="AH37" s="244"/>
      <c r="AI37" s="109"/>
      <c r="AK37" s="302" t="s">
        <v>575</v>
      </c>
      <c r="AL37" s="217">
        <v>35</v>
      </c>
      <c r="AM37" s="217" t="s">
        <v>375</v>
      </c>
      <c r="AN37" s="221" t="s">
        <v>424</v>
      </c>
      <c r="AO37" s="335" t="s">
        <v>545</v>
      </c>
    </row>
    <row r="38" spans="1:41" ht="17.149999999999999" customHeight="1">
      <c r="A38" s="948"/>
      <c r="B38" s="967"/>
      <c r="C38" s="914"/>
      <c r="D38" s="915"/>
      <c r="E38" s="916"/>
      <c r="F38" s="106"/>
      <c r="G38" s="106" t="s">
        <v>542</v>
      </c>
      <c r="H38" s="106"/>
      <c r="I38" s="320"/>
      <c r="J38" s="106" t="s">
        <v>542</v>
      </c>
      <c r="K38" s="312"/>
      <c r="L38" s="320"/>
      <c r="M38" s="106" t="s">
        <v>542</v>
      </c>
      <c r="N38" s="106"/>
      <c r="O38" s="969" t="s">
        <v>204</v>
      </c>
      <c r="P38" s="970"/>
      <c r="Q38" s="971"/>
      <c r="R38" s="90"/>
      <c r="S38" s="948"/>
      <c r="T38" s="967"/>
      <c r="U38" s="914"/>
      <c r="V38" s="915"/>
      <c r="W38" s="916"/>
      <c r="X38" s="106"/>
      <c r="Y38" s="106" t="s">
        <v>542</v>
      </c>
      <c r="Z38" s="106"/>
      <c r="AA38" s="320"/>
      <c r="AB38" s="106" t="s">
        <v>542</v>
      </c>
      <c r="AC38" s="312"/>
      <c r="AD38" s="320"/>
      <c r="AE38" s="106" t="s">
        <v>542</v>
      </c>
      <c r="AF38" s="106"/>
      <c r="AG38" s="969" t="s">
        <v>204</v>
      </c>
      <c r="AH38" s="970"/>
      <c r="AI38" s="971"/>
      <c r="AK38" s="302" t="s">
        <v>575</v>
      </c>
      <c r="AL38" s="217">
        <v>36</v>
      </c>
      <c r="AM38" s="217" t="s">
        <v>434</v>
      </c>
      <c r="AN38" s="221" t="s">
        <v>435</v>
      </c>
      <c r="AO38" s="335" t="s">
        <v>545</v>
      </c>
    </row>
    <row r="39" spans="1:41" ht="17.149999999999999" customHeight="1">
      <c r="A39" s="948"/>
      <c r="B39" s="967"/>
      <c r="C39" s="914"/>
      <c r="D39" s="915"/>
      <c r="E39" s="916"/>
      <c r="F39" s="321"/>
      <c r="G39" s="116" t="s">
        <v>542</v>
      </c>
      <c r="H39" s="116"/>
      <c r="I39" s="321"/>
      <c r="J39" s="116" t="s">
        <v>542</v>
      </c>
      <c r="K39" s="322"/>
      <c r="L39" s="321"/>
      <c r="M39" s="116" t="s">
        <v>542</v>
      </c>
      <c r="N39" s="116"/>
      <c r="O39" s="972">
        <v>2</v>
      </c>
      <c r="P39" s="973"/>
      <c r="Q39" s="974"/>
      <c r="R39" s="90"/>
      <c r="S39" s="948"/>
      <c r="T39" s="967"/>
      <c r="U39" s="914"/>
      <c r="V39" s="915"/>
      <c r="W39" s="916"/>
      <c r="X39" s="321"/>
      <c r="Y39" s="116" t="s">
        <v>542</v>
      </c>
      <c r="Z39" s="116"/>
      <c r="AA39" s="321"/>
      <c r="AB39" s="116" t="s">
        <v>542</v>
      </c>
      <c r="AC39" s="322"/>
      <c r="AD39" s="321"/>
      <c r="AE39" s="116" t="s">
        <v>542</v>
      </c>
      <c r="AF39" s="116"/>
      <c r="AG39" s="318"/>
      <c r="AH39" s="979"/>
      <c r="AI39" s="109"/>
      <c r="AK39" s="302" t="s">
        <v>575</v>
      </c>
      <c r="AL39" s="217">
        <v>37</v>
      </c>
      <c r="AM39" s="217" t="s">
        <v>392</v>
      </c>
      <c r="AN39" s="221" t="s">
        <v>422</v>
      </c>
      <c r="AO39" s="335" t="s">
        <v>548</v>
      </c>
    </row>
    <row r="40" spans="1:41" ht="17.149999999999999" customHeight="1" thickBot="1">
      <c r="A40" s="949"/>
      <c r="B40" s="968"/>
      <c r="C40" s="917"/>
      <c r="D40" s="918"/>
      <c r="E40" s="919"/>
      <c r="F40" s="323">
        <v>0</v>
      </c>
      <c r="G40" s="114" t="s">
        <v>542</v>
      </c>
      <c r="H40" s="114">
        <v>3</v>
      </c>
      <c r="I40" s="323">
        <v>3</v>
      </c>
      <c r="J40" s="114" t="s">
        <v>542</v>
      </c>
      <c r="K40" s="114">
        <v>0</v>
      </c>
      <c r="L40" s="323">
        <v>3</v>
      </c>
      <c r="M40" s="114" t="s">
        <v>542</v>
      </c>
      <c r="N40" s="114">
        <v>0</v>
      </c>
      <c r="O40" s="975"/>
      <c r="P40" s="976"/>
      <c r="Q40" s="977"/>
      <c r="R40" s="90"/>
      <c r="S40" s="949"/>
      <c r="T40" s="968"/>
      <c r="U40" s="917"/>
      <c r="V40" s="918"/>
      <c r="W40" s="919"/>
      <c r="X40" s="323"/>
      <c r="Y40" s="114" t="s">
        <v>542</v>
      </c>
      <c r="Z40" s="114"/>
      <c r="AA40" s="323"/>
      <c r="AB40" s="114" t="s">
        <v>542</v>
      </c>
      <c r="AC40" s="114"/>
      <c r="AD40" s="323"/>
      <c r="AE40" s="114" t="s">
        <v>542</v>
      </c>
      <c r="AF40" s="114"/>
      <c r="AG40" s="324"/>
      <c r="AH40" s="980"/>
      <c r="AI40" s="115"/>
      <c r="AK40" s="302" t="s">
        <v>575</v>
      </c>
      <c r="AL40" s="217">
        <v>38</v>
      </c>
      <c r="AM40" s="217" t="s">
        <v>381</v>
      </c>
      <c r="AN40" s="221" t="s">
        <v>423</v>
      </c>
      <c r="AO40" s="335" t="s">
        <v>548</v>
      </c>
    </row>
    <row r="41" spans="1:41" ht="17.149999999999999" customHeight="1">
      <c r="A41" s="947">
        <v>2</v>
      </c>
      <c r="B41" s="978" t="str">
        <f>IF(R41="","",VLOOKUP(R41,$AL$2:$AO$150,2,0))</f>
        <v>三澤　叶夢</v>
      </c>
      <c r="C41" s="320">
        <v>11</v>
      </c>
      <c r="D41" s="106" t="s">
        <v>542</v>
      </c>
      <c r="E41" s="312">
        <v>5</v>
      </c>
      <c r="F41" s="953"/>
      <c r="G41" s="954"/>
      <c r="H41" s="955"/>
      <c r="I41" s="320">
        <v>11</v>
      </c>
      <c r="J41" s="106" t="s">
        <v>542</v>
      </c>
      <c r="K41" s="312">
        <v>7</v>
      </c>
      <c r="L41" s="320">
        <v>5</v>
      </c>
      <c r="M41" s="106" t="s">
        <v>542</v>
      </c>
      <c r="N41" s="106">
        <v>11</v>
      </c>
      <c r="O41" s="313"/>
      <c r="P41" s="314"/>
      <c r="Q41" s="315"/>
      <c r="R41" s="90">
        <v>42</v>
      </c>
      <c r="S41" s="947">
        <v>2</v>
      </c>
      <c r="T41" s="978" t="str">
        <f>IF(AJ41="","",VLOOKUP(AJ41,$AL$2:$AO$150,2,0))</f>
        <v>上田　大介</v>
      </c>
      <c r="U41" s="320"/>
      <c r="V41" s="106" t="s">
        <v>542</v>
      </c>
      <c r="W41" s="312"/>
      <c r="X41" s="953"/>
      <c r="Y41" s="954"/>
      <c r="Z41" s="955"/>
      <c r="AA41" s="320">
        <v>11</v>
      </c>
      <c r="AB41" s="106" t="s">
        <v>542</v>
      </c>
      <c r="AC41" s="312">
        <v>9</v>
      </c>
      <c r="AD41" s="320">
        <v>7</v>
      </c>
      <c r="AE41" s="106" t="s">
        <v>542</v>
      </c>
      <c r="AF41" s="106">
        <v>11</v>
      </c>
      <c r="AG41" s="313"/>
      <c r="AH41" s="314"/>
      <c r="AI41" s="315"/>
      <c r="AJ41" s="317">
        <v>38</v>
      </c>
      <c r="AK41" s="302" t="s">
        <v>575</v>
      </c>
      <c r="AL41" s="217">
        <v>39</v>
      </c>
      <c r="AM41" s="217" t="s">
        <v>377</v>
      </c>
      <c r="AN41" s="221" t="s">
        <v>429</v>
      </c>
      <c r="AO41" s="335" t="s">
        <v>548</v>
      </c>
    </row>
    <row r="42" spans="1:41" ht="17.149999999999999" customHeight="1">
      <c r="A42" s="948"/>
      <c r="B42" s="967"/>
      <c r="C42" s="320">
        <v>11</v>
      </c>
      <c r="D42" s="106" t="s">
        <v>542</v>
      </c>
      <c r="E42" s="312">
        <v>5</v>
      </c>
      <c r="F42" s="914"/>
      <c r="G42" s="915"/>
      <c r="H42" s="916"/>
      <c r="I42" s="320">
        <v>9</v>
      </c>
      <c r="J42" s="106" t="s">
        <v>542</v>
      </c>
      <c r="K42" s="312">
        <v>11</v>
      </c>
      <c r="L42" s="320">
        <v>11</v>
      </c>
      <c r="M42" s="106" t="s">
        <v>542</v>
      </c>
      <c r="N42" s="106">
        <v>5</v>
      </c>
      <c r="O42" s="318">
        <v>3</v>
      </c>
      <c r="P42" s="106" t="s">
        <v>543</v>
      </c>
      <c r="Q42" s="315">
        <v>0</v>
      </c>
      <c r="R42" s="90"/>
      <c r="S42" s="948"/>
      <c r="T42" s="967"/>
      <c r="U42" s="320"/>
      <c r="V42" s="106" t="s">
        <v>542</v>
      </c>
      <c r="W42" s="312"/>
      <c r="X42" s="914"/>
      <c r="Y42" s="915"/>
      <c r="Z42" s="916"/>
      <c r="AA42" s="320">
        <v>11</v>
      </c>
      <c r="AB42" s="106" t="s">
        <v>542</v>
      </c>
      <c r="AC42" s="312">
        <v>6</v>
      </c>
      <c r="AD42" s="320">
        <v>11</v>
      </c>
      <c r="AE42" s="106" t="s">
        <v>542</v>
      </c>
      <c r="AF42" s="106">
        <v>9</v>
      </c>
      <c r="AG42" s="318">
        <v>2</v>
      </c>
      <c r="AH42" s="106" t="s">
        <v>543</v>
      </c>
      <c r="AI42" s="315">
        <v>1</v>
      </c>
      <c r="AK42" s="302" t="s">
        <v>575</v>
      </c>
      <c r="AL42" s="217">
        <v>40</v>
      </c>
      <c r="AM42" s="217" t="s">
        <v>388</v>
      </c>
      <c r="AN42" s="221" t="s">
        <v>433</v>
      </c>
      <c r="AO42" s="335" t="s">
        <v>548</v>
      </c>
    </row>
    <row r="43" spans="1:41" ht="17.149999999999999" customHeight="1">
      <c r="A43" s="948"/>
      <c r="B43" s="967"/>
      <c r="C43" s="320">
        <v>11</v>
      </c>
      <c r="D43" s="106" t="s">
        <v>542</v>
      </c>
      <c r="E43" s="312">
        <v>7</v>
      </c>
      <c r="F43" s="914"/>
      <c r="G43" s="915"/>
      <c r="H43" s="916"/>
      <c r="I43" s="320">
        <v>11</v>
      </c>
      <c r="J43" s="106" t="s">
        <v>542</v>
      </c>
      <c r="K43" s="312">
        <v>6</v>
      </c>
      <c r="L43" s="320">
        <v>11</v>
      </c>
      <c r="M43" s="106" t="s">
        <v>542</v>
      </c>
      <c r="N43" s="106">
        <v>2</v>
      </c>
      <c r="O43" s="318"/>
      <c r="P43" s="244"/>
      <c r="Q43" s="109"/>
      <c r="R43" s="90"/>
      <c r="S43" s="948"/>
      <c r="T43" s="967"/>
      <c r="U43" s="320"/>
      <c r="V43" s="106" t="s">
        <v>542</v>
      </c>
      <c r="W43" s="312"/>
      <c r="X43" s="914"/>
      <c r="Y43" s="915"/>
      <c r="Z43" s="916"/>
      <c r="AA43" s="320">
        <v>11</v>
      </c>
      <c r="AB43" s="106" t="s">
        <v>542</v>
      </c>
      <c r="AC43" s="312">
        <v>7</v>
      </c>
      <c r="AD43" s="320">
        <v>11</v>
      </c>
      <c r="AE43" s="106" t="s">
        <v>542</v>
      </c>
      <c r="AF43" s="106">
        <v>3</v>
      </c>
      <c r="AG43" s="318"/>
      <c r="AH43" s="244"/>
      <c r="AI43" s="109"/>
      <c r="AK43" s="302" t="s">
        <v>575</v>
      </c>
      <c r="AL43" s="217">
        <v>41</v>
      </c>
      <c r="AM43" s="217" t="s">
        <v>394</v>
      </c>
      <c r="AN43" s="221" t="s">
        <v>422</v>
      </c>
      <c r="AO43" s="335" t="s">
        <v>552</v>
      </c>
    </row>
    <row r="44" spans="1:41" ht="17.149999999999999" customHeight="1">
      <c r="A44" s="948"/>
      <c r="B44" s="967"/>
      <c r="C44" s="320"/>
      <c r="D44" s="106" t="s">
        <v>542</v>
      </c>
      <c r="E44" s="312"/>
      <c r="F44" s="914"/>
      <c r="G44" s="915"/>
      <c r="H44" s="916"/>
      <c r="I44" s="320">
        <v>11</v>
      </c>
      <c r="J44" s="106" t="s">
        <v>542</v>
      </c>
      <c r="K44" s="312">
        <v>8</v>
      </c>
      <c r="L44" s="320">
        <v>11</v>
      </c>
      <c r="M44" s="106" t="s">
        <v>542</v>
      </c>
      <c r="N44" s="106">
        <v>5</v>
      </c>
      <c r="O44" s="969" t="s">
        <v>204</v>
      </c>
      <c r="P44" s="970"/>
      <c r="Q44" s="971"/>
      <c r="R44" s="90"/>
      <c r="S44" s="948"/>
      <c r="T44" s="967"/>
      <c r="U44" s="320"/>
      <c r="V44" s="106" t="s">
        <v>542</v>
      </c>
      <c r="W44" s="312"/>
      <c r="X44" s="914"/>
      <c r="Y44" s="915"/>
      <c r="Z44" s="916"/>
      <c r="AA44" s="320"/>
      <c r="AB44" s="106" t="s">
        <v>542</v>
      </c>
      <c r="AC44" s="312"/>
      <c r="AD44" s="320">
        <v>11</v>
      </c>
      <c r="AE44" s="106" t="s">
        <v>542</v>
      </c>
      <c r="AF44" s="106">
        <v>8</v>
      </c>
      <c r="AG44" s="969" t="s">
        <v>204</v>
      </c>
      <c r="AH44" s="970"/>
      <c r="AI44" s="971"/>
      <c r="AK44" s="302" t="s">
        <v>575</v>
      </c>
      <c r="AL44" s="217">
        <v>42</v>
      </c>
      <c r="AM44" s="217" t="s">
        <v>396</v>
      </c>
      <c r="AN44" s="221" t="s">
        <v>422</v>
      </c>
      <c r="AO44" s="335" t="s">
        <v>552</v>
      </c>
    </row>
    <row r="45" spans="1:41" ht="17.149999999999999" customHeight="1">
      <c r="A45" s="948"/>
      <c r="B45" s="967"/>
      <c r="C45" s="320"/>
      <c r="D45" s="106" t="s">
        <v>542</v>
      </c>
      <c r="E45" s="312"/>
      <c r="F45" s="914"/>
      <c r="G45" s="915"/>
      <c r="H45" s="916"/>
      <c r="I45" s="320"/>
      <c r="J45" s="106" t="s">
        <v>542</v>
      </c>
      <c r="K45" s="312"/>
      <c r="L45" s="320"/>
      <c r="M45" s="106" t="s">
        <v>542</v>
      </c>
      <c r="N45" s="106"/>
      <c r="O45" s="972">
        <v>1</v>
      </c>
      <c r="P45" s="973"/>
      <c r="Q45" s="974"/>
      <c r="R45" s="90"/>
      <c r="S45" s="948"/>
      <c r="T45" s="967"/>
      <c r="U45" s="320"/>
      <c r="V45" s="106" t="s">
        <v>542</v>
      </c>
      <c r="W45" s="312"/>
      <c r="X45" s="914"/>
      <c r="Y45" s="915"/>
      <c r="Z45" s="916"/>
      <c r="AA45" s="320"/>
      <c r="AB45" s="106" t="s">
        <v>542</v>
      </c>
      <c r="AC45" s="312"/>
      <c r="AD45" s="320"/>
      <c r="AE45" s="106" t="s">
        <v>542</v>
      </c>
      <c r="AF45" s="106"/>
      <c r="AG45" s="972">
        <v>1</v>
      </c>
      <c r="AH45" s="973"/>
      <c r="AI45" s="974"/>
      <c r="AK45" s="302" t="s">
        <v>575</v>
      </c>
      <c r="AL45" s="217">
        <v>43</v>
      </c>
      <c r="AM45" s="217" t="s">
        <v>386</v>
      </c>
      <c r="AN45" s="221" t="s">
        <v>419</v>
      </c>
      <c r="AO45" s="335" t="s">
        <v>552</v>
      </c>
    </row>
    <row r="46" spans="1:41" ht="17.149999999999999" customHeight="1" thickBot="1">
      <c r="A46" s="949"/>
      <c r="B46" s="968"/>
      <c r="C46" s="323">
        <v>3</v>
      </c>
      <c r="D46" s="114" t="s">
        <v>542</v>
      </c>
      <c r="E46" s="325">
        <v>0</v>
      </c>
      <c r="F46" s="917"/>
      <c r="G46" s="918"/>
      <c r="H46" s="919"/>
      <c r="I46" s="323">
        <v>3</v>
      </c>
      <c r="J46" s="114" t="s">
        <v>542</v>
      </c>
      <c r="K46" s="325">
        <v>1</v>
      </c>
      <c r="L46" s="323">
        <v>3</v>
      </c>
      <c r="M46" s="114" t="s">
        <v>542</v>
      </c>
      <c r="N46" s="114">
        <v>1</v>
      </c>
      <c r="O46" s="975"/>
      <c r="P46" s="976"/>
      <c r="Q46" s="977"/>
      <c r="R46" s="90"/>
      <c r="S46" s="949"/>
      <c r="T46" s="968"/>
      <c r="U46" s="323"/>
      <c r="V46" s="114" t="s">
        <v>542</v>
      </c>
      <c r="W46" s="325"/>
      <c r="X46" s="917"/>
      <c r="Y46" s="918"/>
      <c r="Z46" s="919"/>
      <c r="AA46" s="323">
        <v>3</v>
      </c>
      <c r="AB46" s="114" t="s">
        <v>542</v>
      </c>
      <c r="AC46" s="325">
        <v>0</v>
      </c>
      <c r="AD46" s="323">
        <v>3</v>
      </c>
      <c r="AE46" s="114" t="s">
        <v>542</v>
      </c>
      <c r="AF46" s="114">
        <v>1</v>
      </c>
      <c r="AG46" s="975"/>
      <c r="AH46" s="976"/>
      <c r="AI46" s="977"/>
      <c r="AK46" s="302" t="s">
        <v>575</v>
      </c>
      <c r="AL46" s="217">
        <v>44</v>
      </c>
      <c r="AM46" s="217" t="s">
        <v>372</v>
      </c>
      <c r="AN46" s="221" t="s">
        <v>424</v>
      </c>
      <c r="AO46" s="335" t="s">
        <v>552</v>
      </c>
    </row>
    <row r="47" spans="1:41" ht="17.149999999999999" customHeight="1">
      <c r="A47" s="947">
        <v>3</v>
      </c>
      <c r="B47" s="978" t="str">
        <f>IF(R47="","",VLOOKUP(R47,$AL$2:$AO$150,2,0))</f>
        <v>伊東　五月</v>
      </c>
      <c r="C47" s="320">
        <v>3</v>
      </c>
      <c r="D47" s="106" t="s">
        <v>542</v>
      </c>
      <c r="E47" s="312">
        <v>11</v>
      </c>
      <c r="F47" s="106">
        <v>7</v>
      </c>
      <c r="G47" s="106" t="s">
        <v>542</v>
      </c>
      <c r="H47" s="106">
        <v>11</v>
      </c>
      <c r="I47" s="911"/>
      <c r="J47" s="912"/>
      <c r="K47" s="913"/>
      <c r="L47" s="320">
        <v>10</v>
      </c>
      <c r="M47" s="106" t="s">
        <v>542</v>
      </c>
      <c r="N47" s="106">
        <v>12</v>
      </c>
      <c r="O47" s="313"/>
      <c r="P47" s="314"/>
      <c r="Q47" s="315"/>
      <c r="R47" s="90">
        <v>43</v>
      </c>
      <c r="S47" s="947">
        <v>3</v>
      </c>
      <c r="T47" s="978" t="str">
        <f>IF(AJ47="","",VLOOKUP(AJ47,$AL$2:$AO$150,2,0))</f>
        <v>柾谷はつ子</v>
      </c>
      <c r="U47" s="320"/>
      <c r="V47" s="106" t="s">
        <v>542</v>
      </c>
      <c r="W47" s="312"/>
      <c r="X47" s="106">
        <v>9</v>
      </c>
      <c r="Y47" s="106" t="s">
        <v>542</v>
      </c>
      <c r="Z47" s="106">
        <v>11</v>
      </c>
      <c r="AA47" s="911"/>
      <c r="AB47" s="912"/>
      <c r="AC47" s="913"/>
      <c r="AD47" s="320">
        <v>11</v>
      </c>
      <c r="AE47" s="106" t="s">
        <v>542</v>
      </c>
      <c r="AF47" s="106">
        <v>8</v>
      </c>
      <c r="AG47" s="313"/>
      <c r="AH47" s="314"/>
      <c r="AI47" s="315"/>
      <c r="AJ47" s="317">
        <v>39</v>
      </c>
      <c r="AK47" s="302" t="s">
        <v>576</v>
      </c>
      <c r="AL47" s="217">
        <v>45</v>
      </c>
      <c r="AM47" s="221" t="s">
        <v>577</v>
      </c>
      <c r="AN47" s="221" t="s">
        <v>469</v>
      </c>
      <c r="AO47" s="335" t="s">
        <v>538</v>
      </c>
    </row>
    <row r="48" spans="1:41" ht="17.149999999999999" customHeight="1">
      <c r="A48" s="948"/>
      <c r="B48" s="967"/>
      <c r="C48" s="320">
        <v>7</v>
      </c>
      <c r="D48" s="106" t="s">
        <v>542</v>
      </c>
      <c r="E48" s="312">
        <v>11</v>
      </c>
      <c r="F48" s="106">
        <v>11</v>
      </c>
      <c r="G48" s="106" t="s">
        <v>542</v>
      </c>
      <c r="H48" s="106">
        <v>9</v>
      </c>
      <c r="I48" s="914"/>
      <c r="J48" s="915"/>
      <c r="K48" s="916"/>
      <c r="L48" s="320">
        <v>11</v>
      </c>
      <c r="M48" s="106" t="s">
        <v>542</v>
      </c>
      <c r="N48" s="106">
        <v>3</v>
      </c>
      <c r="O48" s="318">
        <v>1</v>
      </c>
      <c r="P48" s="106" t="s">
        <v>543</v>
      </c>
      <c r="Q48" s="108">
        <v>2</v>
      </c>
      <c r="R48" s="90"/>
      <c r="S48" s="948"/>
      <c r="T48" s="967"/>
      <c r="U48" s="320"/>
      <c r="V48" s="106" t="s">
        <v>542</v>
      </c>
      <c r="W48" s="312"/>
      <c r="X48" s="106">
        <v>6</v>
      </c>
      <c r="Y48" s="106" t="s">
        <v>542</v>
      </c>
      <c r="Z48" s="106">
        <v>11</v>
      </c>
      <c r="AA48" s="914"/>
      <c r="AB48" s="915"/>
      <c r="AC48" s="916"/>
      <c r="AD48" s="320">
        <v>8</v>
      </c>
      <c r="AE48" s="106" t="s">
        <v>542</v>
      </c>
      <c r="AF48" s="106">
        <v>11</v>
      </c>
      <c r="AG48" s="318">
        <v>1</v>
      </c>
      <c r="AH48" s="106" t="s">
        <v>543</v>
      </c>
      <c r="AI48" s="315">
        <v>1</v>
      </c>
      <c r="AK48" s="302" t="s">
        <v>576</v>
      </c>
      <c r="AL48" s="217">
        <v>46</v>
      </c>
      <c r="AM48" s="221" t="s">
        <v>401</v>
      </c>
      <c r="AN48" s="221" t="s">
        <v>422</v>
      </c>
      <c r="AO48" s="335" t="s">
        <v>538</v>
      </c>
    </row>
    <row r="49" spans="1:41" ht="17.149999999999999" customHeight="1">
      <c r="A49" s="948"/>
      <c r="B49" s="967"/>
      <c r="C49" s="320">
        <v>7</v>
      </c>
      <c r="D49" s="106" t="s">
        <v>542</v>
      </c>
      <c r="E49" s="312">
        <v>11</v>
      </c>
      <c r="F49" s="106">
        <v>6</v>
      </c>
      <c r="G49" s="106" t="s">
        <v>542</v>
      </c>
      <c r="H49" s="106">
        <v>11</v>
      </c>
      <c r="I49" s="914"/>
      <c r="J49" s="915"/>
      <c r="K49" s="916"/>
      <c r="L49" s="320">
        <v>11</v>
      </c>
      <c r="M49" s="106" t="s">
        <v>542</v>
      </c>
      <c r="N49" s="106">
        <v>7</v>
      </c>
      <c r="O49" s="318"/>
      <c r="P49" s="244"/>
      <c r="Q49" s="109"/>
      <c r="R49" s="90"/>
      <c r="S49" s="948"/>
      <c r="T49" s="967"/>
      <c r="U49" s="320"/>
      <c r="V49" s="106" t="s">
        <v>542</v>
      </c>
      <c r="W49" s="312"/>
      <c r="X49" s="106">
        <v>7</v>
      </c>
      <c r="Y49" s="106" t="s">
        <v>542</v>
      </c>
      <c r="Z49" s="106">
        <v>11</v>
      </c>
      <c r="AA49" s="914"/>
      <c r="AB49" s="915"/>
      <c r="AC49" s="916"/>
      <c r="AD49" s="320">
        <v>11</v>
      </c>
      <c r="AE49" s="106" t="s">
        <v>542</v>
      </c>
      <c r="AF49" s="106">
        <v>3</v>
      </c>
      <c r="AG49" s="318"/>
      <c r="AH49" s="244"/>
      <c r="AI49" s="109"/>
      <c r="AK49" s="302" t="s">
        <v>576</v>
      </c>
      <c r="AL49" s="217">
        <v>47</v>
      </c>
      <c r="AM49" s="221" t="s">
        <v>383</v>
      </c>
      <c r="AN49" s="221" t="s">
        <v>435</v>
      </c>
      <c r="AO49" s="335" t="s">
        <v>538</v>
      </c>
    </row>
    <row r="50" spans="1:41" ht="17.149999999999999" customHeight="1">
      <c r="A50" s="948"/>
      <c r="B50" s="967"/>
      <c r="C50" s="320"/>
      <c r="D50" s="106" t="s">
        <v>542</v>
      </c>
      <c r="E50" s="312"/>
      <c r="F50" s="106">
        <v>8</v>
      </c>
      <c r="G50" s="106" t="s">
        <v>542</v>
      </c>
      <c r="H50" s="106">
        <v>11</v>
      </c>
      <c r="I50" s="914"/>
      <c r="J50" s="915"/>
      <c r="K50" s="916"/>
      <c r="L50" s="320">
        <v>11</v>
      </c>
      <c r="M50" s="106" t="s">
        <v>542</v>
      </c>
      <c r="N50" s="106">
        <v>4</v>
      </c>
      <c r="O50" s="969" t="s">
        <v>204</v>
      </c>
      <c r="P50" s="970"/>
      <c r="Q50" s="971"/>
      <c r="R50" s="90"/>
      <c r="S50" s="948"/>
      <c r="T50" s="967"/>
      <c r="U50" s="320"/>
      <c r="V50" s="106" t="s">
        <v>542</v>
      </c>
      <c r="W50" s="312"/>
      <c r="X50" s="106"/>
      <c r="Y50" s="106" t="s">
        <v>542</v>
      </c>
      <c r="Z50" s="106"/>
      <c r="AA50" s="914"/>
      <c r="AB50" s="915"/>
      <c r="AC50" s="916"/>
      <c r="AD50" s="320">
        <v>11</v>
      </c>
      <c r="AE50" s="106" t="s">
        <v>542</v>
      </c>
      <c r="AF50" s="106">
        <v>3</v>
      </c>
      <c r="AG50" s="969" t="s">
        <v>204</v>
      </c>
      <c r="AH50" s="970"/>
      <c r="AI50" s="971"/>
      <c r="AK50" s="302" t="s">
        <v>576</v>
      </c>
      <c r="AL50" s="217">
        <v>48</v>
      </c>
      <c r="AM50" s="221" t="s">
        <v>405</v>
      </c>
      <c r="AN50" s="221" t="s">
        <v>479</v>
      </c>
      <c r="AO50" s="335" t="s">
        <v>538</v>
      </c>
    </row>
    <row r="51" spans="1:41" ht="17.149999999999999" customHeight="1">
      <c r="A51" s="948"/>
      <c r="B51" s="967"/>
      <c r="C51" s="320"/>
      <c r="D51" s="106" t="s">
        <v>542</v>
      </c>
      <c r="E51" s="312"/>
      <c r="F51" s="106"/>
      <c r="G51" s="106" t="s">
        <v>542</v>
      </c>
      <c r="H51" s="106"/>
      <c r="I51" s="914"/>
      <c r="J51" s="915"/>
      <c r="K51" s="916"/>
      <c r="L51" s="320"/>
      <c r="M51" s="106" t="s">
        <v>542</v>
      </c>
      <c r="N51" s="106"/>
      <c r="O51" s="972">
        <v>3</v>
      </c>
      <c r="P51" s="973"/>
      <c r="Q51" s="974"/>
      <c r="R51" s="90"/>
      <c r="S51" s="948"/>
      <c r="T51" s="967"/>
      <c r="U51" s="320"/>
      <c r="V51" s="106" t="s">
        <v>542</v>
      </c>
      <c r="W51" s="312"/>
      <c r="X51" s="106"/>
      <c r="Y51" s="106" t="s">
        <v>542</v>
      </c>
      <c r="Z51" s="106"/>
      <c r="AA51" s="914"/>
      <c r="AB51" s="915"/>
      <c r="AC51" s="916"/>
      <c r="AD51" s="320"/>
      <c r="AE51" s="106" t="s">
        <v>542</v>
      </c>
      <c r="AF51" s="106"/>
      <c r="AG51" s="972">
        <v>2</v>
      </c>
      <c r="AH51" s="973"/>
      <c r="AI51" s="974"/>
      <c r="AK51" s="302" t="s">
        <v>576</v>
      </c>
      <c r="AL51" s="217">
        <v>49</v>
      </c>
      <c r="AM51" s="221" t="s">
        <v>376</v>
      </c>
      <c r="AN51" s="221" t="s">
        <v>471</v>
      </c>
      <c r="AO51" s="335" t="s">
        <v>545</v>
      </c>
    </row>
    <row r="52" spans="1:41" ht="17.149999999999999" customHeight="1" thickBot="1">
      <c r="A52" s="949"/>
      <c r="B52" s="968"/>
      <c r="C52" s="323">
        <v>0</v>
      </c>
      <c r="D52" s="114" t="s">
        <v>542</v>
      </c>
      <c r="E52" s="325">
        <v>3</v>
      </c>
      <c r="F52" s="114">
        <v>1</v>
      </c>
      <c r="G52" s="114" t="s">
        <v>542</v>
      </c>
      <c r="H52" s="114">
        <v>3</v>
      </c>
      <c r="I52" s="917"/>
      <c r="J52" s="918"/>
      <c r="K52" s="919"/>
      <c r="L52" s="323">
        <v>3</v>
      </c>
      <c r="M52" s="114" t="s">
        <v>542</v>
      </c>
      <c r="N52" s="114">
        <v>1</v>
      </c>
      <c r="O52" s="975"/>
      <c r="P52" s="976"/>
      <c r="Q52" s="977"/>
      <c r="R52" s="90"/>
      <c r="S52" s="949"/>
      <c r="T52" s="968"/>
      <c r="U52" s="323"/>
      <c r="V52" s="114" t="s">
        <v>542</v>
      </c>
      <c r="W52" s="325"/>
      <c r="X52" s="114">
        <v>0</v>
      </c>
      <c r="Y52" s="114" t="s">
        <v>542</v>
      </c>
      <c r="Z52" s="114">
        <v>3</v>
      </c>
      <c r="AA52" s="917"/>
      <c r="AB52" s="918"/>
      <c r="AC52" s="919"/>
      <c r="AD52" s="323">
        <v>3</v>
      </c>
      <c r="AE52" s="114" t="s">
        <v>542</v>
      </c>
      <c r="AF52" s="114">
        <v>1</v>
      </c>
      <c r="AG52" s="975"/>
      <c r="AH52" s="976"/>
      <c r="AI52" s="977"/>
      <c r="AK52" s="302" t="s">
        <v>576</v>
      </c>
      <c r="AL52" s="217">
        <v>50</v>
      </c>
      <c r="AM52" s="221" t="s">
        <v>399</v>
      </c>
      <c r="AN52" s="221" t="s">
        <v>422</v>
      </c>
      <c r="AO52" s="335" t="s">
        <v>545</v>
      </c>
    </row>
    <row r="53" spans="1:41" ht="17.149999999999999" customHeight="1">
      <c r="A53" s="947">
        <v>4</v>
      </c>
      <c r="B53" s="978" t="str">
        <f>IF(R53="","",VLOOKUP(R53,$AL$2:$AO$150,2,0))</f>
        <v>塚本　一志</v>
      </c>
      <c r="C53" s="320">
        <v>8</v>
      </c>
      <c r="D53" s="106" t="s">
        <v>542</v>
      </c>
      <c r="E53" s="312">
        <v>11</v>
      </c>
      <c r="F53" s="106">
        <v>11</v>
      </c>
      <c r="G53" s="106" t="s">
        <v>542</v>
      </c>
      <c r="H53" s="106">
        <v>5</v>
      </c>
      <c r="I53" s="320">
        <v>12</v>
      </c>
      <c r="J53" s="106" t="s">
        <v>542</v>
      </c>
      <c r="K53" s="312">
        <v>10</v>
      </c>
      <c r="L53" s="911"/>
      <c r="M53" s="912"/>
      <c r="N53" s="912"/>
      <c r="O53" s="326"/>
      <c r="P53" s="106"/>
      <c r="Q53" s="108"/>
      <c r="R53" s="90">
        <v>44</v>
      </c>
      <c r="S53" s="947">
        <v>4</v>
      </c>
      <c r="T53" s="978" t="str">
        <f>IF(AJ53="","",VLOOKUP(AJ53,$AL$2:$AO$150,2,0))</f>
        <v>片平　孝治</v>
      </c>
      <c r="U53" s="320"/>
      <c r="V53" s="106" t="s">
        <v>542</v>
      </c>
      <c r="W53" s="312"/>
      <c r="X53" s="320">
        <v>11</v>
      </c>
      <c r="Y53" s="106" t="s">
        <v>542</v>
      </c>
      <c r="Z53" s="106">
        <v>7</v>
      </c>
      <c r="AA53" s="320">
        <v>8</v>
      </c>
      <c r="AB53" s="106" t="s">
        <v>542</v>
      </c>
      <c r="AC53" s="312">
        <v>11</v>
      </c>
      <c r="AD53" s="911"/>
      <c r="AE53" s="912"/>
      <c r="AF53" s="912"/>
      <c r="AG53" s="326"/>
      <c r="AH53" s="106"/>
      <c r="AI53" s="108"/>
      <c r="AJ53" s="317">
        <v>40</v>
      </c>
      <c r="AK53" s="302" t="s">
        <v>576</v>
      </c>
      <c r="AL53" s="217">
        <v>51</v>
      </c>
      <c r="AM53" s="221" t="s">
        <v>407</v>
      </c>
      <c r="AN53" s="221" t="s">
        <v>436</v>
      </c>
      <c r="AO53" s="335" t="s">
        <v>545</v>
      </c>
    </row>
    <row r="54" spans="1:41" ht="17.149999999999999" customHeight="1">
      <c r="A54" s="948"/>
      <c r="B54" s="967"/>
      <c r="C54" s="320">
        <v>11</v>
      </c>
      <c r="D54" s="106" t="s">
        <v>542</v>
      </c>
      <c r="E54" s="312">
        <v>13</v>
      </c>
      <c r="F54" s="106">
        <v>5</v>
      </c>
      <c r="G54" s="106" t="s">
        <v>542</v>
      </c>
      <c r="H54" s="106">
        <v>11</v>
      </c>
      <c r="I54" s="320">
        <v>3</v>
      </c>
      <c r="J54" s="106" t="s">
        <v>542</v>
      </c>
      <c r="K54" s="312">
        <v>11</v>
      </c>
      <c r="L54" s="914"/>
      <c r="M54" s="915"/>
      <c r="N54" s="915"/>
      <c r="O54" s="318">
        <v>0</v>
      </c>
      <c r="P54" s="106" t="s">
        <v>543</v>
      </c>
      <c r="Q54" s="108">
        <v>3</v>
      </c>
      <c r="R54" s="90"/>
      <c r="S54" s="948"/>
      <c r="T54" s="967"/>
      <c r="U54" s="320"/>
      <c r="V54" s="106" t="s">
        <v>542</v>
      </c>
      <c r="W54" s="312"/>
      <c r="X54" s="320">
        <v>9</v>
      </c>
      <c r="Y54" s="106" t="s">
        <v>542</v>
      </c>
      <c r="Z54" s="106">
        <v>11</v>
      </c>
      <c r="AA54" s="320">
        <v>11</v>
      </c>
      <c r="AB54" s="106" t="s">
        <v>542</v>
      </c>
      <c r="AC54" s="312">
        <v>8</v>
      </c>
      <c r="AD54" s="914"/>
      <c r="AE54" s="915"/>
      <c r="AF54" s="915"/>
      <c r="AG54" s="318">
        <v>0</v>
      </c>
      <c r="AH54" s="106" t="s">
        <v>543</v>
      </c>
      <c r="AI54" s="315">
        <v>2</v>
      </c>
      <c r="AK54" s="302" t="s">
        <v>576</v>
      </c>
      <c r="AL54" s="217">
        <v>52</v>
      </c>
      <c r="AM54" s="221" t="s">
        <v>406</v>
      </c>
      <c r="AN54" s="221" t="s">
        <v>479</v>
      </c>
      <c r="AO54" s="335" t="s">
        <v>545</v>
      </c>
    </row>
    <row r="55" spans="1:41" ht="17.149999999999999" customHeight="1">
      <c r="A55" s="948"/>
      <c r="B55" s="967"/>
      <c r="C55" s="320">
        <v>3</v>
      </c>
      <c r="D55" s="106" t="s">
        <v>542</v>
      </c>
      <c r="E55" s="312">
        <v>11</v>
      </c>
      <c r="F55" s="106">
        <v>2</v>
      </c>
      <c r="G55" s="106" t="s">
        <v>542</v>
      </c>
      <c r="H55" s="106">
        <v>11</v>
      </c>
      <c r="I55" s="320">
        <v>7</v>
      </c>
      <c r="J55" s="106" t="s">
        <v>542</v>
      </c>
      <c r="K55" s="312">
        <v>11</v>
      </c>
      <c r="L55" s="914"/>
      <c r="M55" s="915"/>
      <c r="N55" s="915"/>
      <c r="O55" s="318"/>
      <c r="P55" s="244"/>
      <c r="Q55" s="109"/>
      <c r="R55" s="90"/>
      <c r="S55" s="948"/>
      <c r="T55" s="967"/>
      <c r="U55" s="320"/>
      <c r="V55" s="106" t="s">
        <v>542</v>
      </c>
      <c r="W55" s="312"/>
      <c r="X55" s="320">
        <v>3</v>
      </c>
      <c r="Y55" s="106" t="s">
        <v>542</v>
      </c>
      <c r="Z55" s="106">
        <v>11</v>
      </c>
      <c r="AA55" s="320">
        <v>3</v>
      </c>
      <c r="AB55" s="106" t="s">
        <v>542</v>
      </c>
      <c r="AC55" s="312">
        <v>11</v>
      </c>
      <c r="AD55" s="914"/>
      <c r="AE55" s="915"/>
      <c r="AF55" s="915"/>
      <c r="AG55" s="318"/>
      <c r="AH55" s="244"/>
      <c r="AI55" s="109"/>
      <c r="AK55" s="302" t="s">
        <v>576</v>
      </c>
      <c r="AL55" s="217">
        <v>53</v>
      </c>
      <c r="AM55" s="221" t="s">
        <v>370</v>
      </c>
      <c r="AN55" s="221" t="s">
        <v>472</v>
      </c>
      <c r="AO55" s="335" t="s">
        <v>548</v>
      </c>
    </row>
    <row r="56" spans="1:41" ht="17.149999999999999" customHeight="1">
      <c r="A56" s="948"/>
      <c r="B56" s="967"/>
      <c r="C56" s="320"/>
      <c r="D56" s="106" t="s">
        <v>542</v>
      </c>
      <c r="E56" s="312"/>
      <c r="F56" s="106">
        <v>5</v>
      </c>
      <c r="G56" s="106" t="s">
        <v>542</v>
      </c>
      <c r="H56" s="106">
        <v>11</v>
      </c>
      <c r="I56" s="320">
        <v>4</v>
      </c>
      <c r="J56" s="106" t="s">
        <v>542</v>
      </c>
      <c r="K56" s="312">
        <v>11</v>
      </c>
      <c r="L56" s="914"/>
      <c r="M56" s="915"/>
      <c r="N56" s="915"/>
      <c r="O56" s="969" t="s">
        <v>204</v>
      </c>
      <c r="P56" s="970"/>
      <c r="Q56" s="971"/>
      <c r="R56" s="90"/>
      <c r="S56" s="948"/>
      <c r="T56" s="967"/>
      <c r="U56" s="320"/>
      <c r="V56" s="106" t="s">
        <v>542</v>
      </c>
      <c r="W56" s="312"/>
      <c r="X56" s="320">
        <v>8</v>
      </c>
      <c r="Y56" s="106" t="s">
        <v>542</v>
      </c>
      <c r="Z56" s="106">
        <v>11</v>
      </c>
      <c r="AA56" s="320">
        <v>3</v>
      </c>
      <c r="AB56" s="106" t="s">
        <v>542</v>
      </c>
      <c r="AC56" s="312">
        <v>11</v>
      </c>
      <c r="AD56" s="914"/>
      <c r="AE56" s="915"/>
      <c r="AF56" s="915"/>
      <c r="AG56" s="969" t="s">
        <v>204</v>
      </c>
      <c r="AH56" s="970"/>
      <c r="AI56" s="971"/>
      <c r="AK56" s="302" t="s">
        <v>576</v>
      </c>
      <c r="AL56" s="217">
        <v>54</v>
      </c>
      <c r="AM56" s="221" t="s">
        <v>397</v>
      </c>
      <c r="AN56" s="221" t="s">
        <v>422</v>
      </c>
      <c r="AO56" s="335" t="s">
        <v>548</v>
      </c>
    </row>
    <row r="57" spans="1:41" ht="17.149999999999999" customHeight="1">
      <c r="A57" s="948"/>
      <c r="B57" s="967"/>
      <c r="C57" s="320"/>
      <c r="D57" s="106" t="s">
        <v>542</v>
      </c>
      <c r="E57" s="312"/>
      <c r="F57" s="106"/>
      <c r="G57" s="106" t="s">
        <v>542</v>
      </c>
      <c r="H57" s="106"/>
      <c r="I57" s="320"/>
      <c r="J57" s="106" t="s">
        <v>542</v>
      </c>
      <c r="K57" s="312"/>
      <c r="L57" s="914"/>
      <c r="M57" s="915"/>
      <c r="N57" s="915"/>
      <c r="O57" s="972">
        <v>4</v>
      </c>
      <c r="P57" s="973"/>
      <c r="Q57" s="974"/>
      <c r="R57" s="90"/>
      <c r="S57" s="948"/>
      <c r="T57" s="967"/>
      <c r="U57" s="320"/>
      <c r="V57" s="106" t="s">
        <v>542</v>
      </c>
      <c r="W57" s="312"/>
      <c r="X57" s="106"/>
      <c r="Y57" s="106" t="s">
        <v>542</v>
      </c>
      <c r="Z57" s="106"/>
      <c r="AA57" s="320"/>
      <c r="AB57" s="106" t="s">
        <v>542</v>
      </c>
      <c r="AC57" s="312"/>
      <c r="AD57" s="914"/>
      <c r="AE57" s="915"/>
      <c r="AF57" s="915"/>
      <c r="AG57" s="972">
        <v>3</v>
      </c>
      <c r="AH57" s="973"/>
      <c r="AI57" s="974"/>
      <c r="AK57" s="302" t="s">
        <v>576</v>
      </c>
      <c r="AL57" s="217">
        <v>55</v>
      </c>
      <c r="AM57" s="221" t="s">
        <v>409</v>
      </c>
      <c r="AN57" s="221" t="s">
        <v>436</v>
      </c>
      <c r="AO57" s="335" t="s">
        <v>548</v>
      </c>
    </row>
    <row r="58" spans="1:41" ht="17.149999999999999" customHeight="1" thickBot="1">
      <c r="A58" s="949"/>
      <c r="B58" s="968"/>
      <c r="C58" s="323">
        <v>0</v>
      </c>
      <c r="D58" s="114" t="s">
        <v>542</v>
      </c>
      <c r="E58" s="325">
        <v>3</v>
      </c>
      <c r="F58" s="114">
        <v>1</v>
      </c>
      <c r="G58" s="114" t="s">
        <v>542</v>
      </c>
      <c r="H58" s="114">
        <v>3</v>
      </c>
      <c r="I58" s="323">
        <v>1</v>
      </c>
      <c r="J58" s="114" t="s">
        <v>542</v>
      </c>
      <c r="K58" s="325">
        <v>3</v>
      </c>
      <c r="L58" s="917"/>
      <c r="M58" s="918"/>
      <c r="N58" s="918"/>
      <c r="O58" s="975"/>
      <c r="P58" s="976"/>
      <c r="Q58" s="977"/>
      <c r="R58" s="90"/>
      <c r="S58" s="949"/>
      <c r="T58" s="968"/>
      <c r="U58" s="323"/>
      <c r="V58" s="114" t="s">
        <v>542</v>
      </c>
      <c r="W58" s="325"/>
      <c r="X58" s="114">
        <v>1</v>
      </c>
      <c r="Y58" s="114" t="s">
        <v>542</v>
      </c>
      <c r="Z58" s="114">
        <v>3</v>
      </c>
      <c r="AA58" s="323">
        <v>1</v>
      </c>
      <c r="AB58" s="114" t="s">
        <v>542</v>
      </c>
      <c r="AC58" s="325">
        <v>3</v>
      </c>
      <c r="AD58" s="917"/>
      <c r="AE58" s="918"/>
      <c r="AF58" s="918"/>
      <c r="AG58" s="975"/>
      <c r="AH58" s="976"/>
      <c r="AI58" s="977"/>
      <c r="AK58" s="302" t="s">
        <v>576</v>
      </c>
      <c r="AL58" s="217">
        <v>56</v>
      </c>
      <c r="AM58" s="221" t="s">
        <v>391</v>
      </c>
      <c r="AN58" s="221" t="s">
        <v>478</v>
      </c>
      <c r="AO58" s="335" t="s">
        <v>548</v>
      </c>
    </row>
    <row r="59" spans="1:41" ht="6.75" customHeight="1">
      <c r="A59" s="106"/>
      <c r="B59" s="332"/>
      <c r="C59" s="244"/>
      <c r="D59" s="106"/>
      <c r="E59" s="244"/>
      <c r="F59" s="244"/>
      <c r="G59" s="106"/>
      <c r="H59" s="244"/>
      <c r="I59" s="244"/>
      <c r="J59" s="106"/>
      <c r="K59" s="244"/>
      <c r="L59" s="106"/>
      <c r="M59" s="106"/>
      <c r="N59" s="106"/>
      <c r="O59" s="106"/>
      <c r="P59" s="106"/>
      <c r="Q59" s="106"/>
      <c r="R59" s="90"/>
      <c r="S59" s="106"/>
      <c r="T59" s="332"/>
      <c r="U59" s="244"/>
      <c r="V59" s="106"/>
      <c r="W59" s="244"/>
      <c r="X59" s="244"/>
      <c r="Y59" s="106"/>
      <c r="Z59" s="244"/>
      <c r="AA59" s="244"/>
      <c r="AB59" s="106"/>
      <c r="AC59" s="244"/>
      <c r="AD59" s="106"/>
      <c r="AE59" s="106"/>
      <c r="AF59" s="106"/>
      <c r="AG59" s="106"/>
      <c r="AH59" s="106"/>
      <c r="AI59" s="106"/>
      <c r="AK59" s="302" t="s">
        <v>576</v>
      </c>
      <c r="AL59" s="217">
        <v>57</v>
      </c>
      <c r="AM59" s="221" t="s">
        <v>578</v>
      </c>
      <c r="AN59" s="221" t="s">
        <v>423</v>
      </c>
      <c r="AO59" s="335" t="s">
        <v>552</v>
      </c>
    </row>
    <row r="60" spans="1:41">
      <c r="A60" s="330"/>
      <c r="B60" s="329" t="s">
        <v>569</v>
      </c>
      <c r="C60" s="329"/>
      <c r="D60" s="329"/>
      <c r="E60" s="329" t="s">
        <v>570</v>
      </c>
      <c r="K60" s="330"/>
      <c r="L60" s="329" t="s">
        <v>571</v>
      </c>
      <c r="M60" s="329"/>
      <c r="O60" s="333" t="s">
        <v>572</v>
      </c>
      <c r="R60" s="90"/>
      <c r="S60" s="330"/>
      <c r="T60" s="329" t="s">
        <v>569</v>
      </c>
      <c r="U60" s="329"/>
      <c r="V60" s="329"/>
      <c r="W60" s="329" t="s">
        <v>570</v>
      </c>
      <c r="AC60" s="330"/>
      <c r="AD60" s="329" t="s">
        <v>571</v>
      </c>
      <c r="AE60" s="329"/>
      <c r="AG60" s="333" t="s">
        <v>572</v>
      </c>
      <c r="AK60" s="302" t="s">
        <v>576</v>
      </c>
      <c r="AL60" s="217">
        <v>58</v>
      </c>
      <c r="AM60" s="221" t="s">
        <v>395</v>
      </c>
      <c r="AN60" s="221" t="s">
        <v>422</v>
      </c>
      <c r="AO60" s="335" t="s">
        <v>552</v>
      </c>
    </row>
    <row r="61" spans="1:41" ht="24.75" customHeight="1">
      <c r="A61" s="294" t="s">
        <v>357</v>
      </c>
      <c r="G61" s="295" t="s">
        <v>526</v>
      </c>
      <c r="H61" s="296" t="s">
        <v>527</v>
      </c>
      <c r="I61" s="296" t="s">
        <v>528</v>
      </c>
      <c r="J61" s="297"/>
      <c r="K61" s="298" t="s">
        <v>529</v>
      </c>
      <c r="L61" s="956" t="s">
        <v>530</v>
      </c>
      <c r="M61" s="956"/>
      <c r="N61" s="956"/>
      <c r="O61" s="957" t="s">
        <v>531</v>
      </c>
      <c r="P61" s="957"/>
      <c r="Q61" s="957"/>
      <c r="R61" s="90"/>
      <c r="S61" s="294" t="s">
        <v>357</v>
      </c>
      <c r="Y61" s="295" t="s">
        <v>526</v>
      </c>
      <c r="Z61" s="296" t="s">
        <v>532</v>
      </c>
      <c r="AA61" s="296" t="s">
        <v>528</v>
      </c>
      <c r="AB61" s="297"/>
      <c r="AC61" s="298" t="s">
        <v>529</v>
      </c>
      <c r="AD61" s="956" t="s">
        <v>530</v>
      </c>
      <c r="AE61" s="956"/>
      <c r="AF61" s="956"/>
      <c r="AG61" s="957" t="s">
        <v>531</v>
      </c>
      <c r="AH61" s="957"/>
      <c r="AI61" s="957"/>
      <c r="AK61" s="302" t="s">
        <v>576</v>
      </c>
      <c r="AL61" s="217">
        <v>59</v>
      </c>
      <c r="AM61" s="221" t="s">
        <v>382</v>
      </c>
      <c r="AN61" s="221" t="s">
        <v>435</v>
      </c>
      <c r="AO61" s="335" t="s">
        <v>552</v>
      </c>
    </row>
    <row r="62" spans="1:41" ht="13.5" customHeight="1">
      <c r="B62" t="s">
        <v>533</v>
      </c>
      <c r="O62" s="956" t="s">
        <v>526</v>
      </c>
      <c r="P62" s="960">
        <v>13</v>
      </c>
      <c r="Q62" s="956" t="s">
        <v>529</v>
      </c>
      <c r="R62" s="336"/>
      <c r="T62" t="s">
        <v>533</v>
      </c>
      <c r="AG62" s="956" t="s">
        <v>526</v>
      </c>
      <c r="AH62" s="960">
        <v>14</v>
      </c>
      <c r="AI62" s="956" t="s">
        <v>529</v>
      </c>
      <c r="AJ62" s="305"/>
      <c r="AK62" s="302" t="s">
        <v>576</v>
      </c>
      <c r="AL62" s="217">
        <v>60</v>
      </c>
      <c r="AM62" s="221" t="s">
        <v>404</v>
      </c>
      <c r="AN62" s="221" t="s">
        <v>479</v>
      </c>
      <c r="AO62" s="335" t="s">
        <v>552</v>
      </c>
    </row>
    <row r="63" spans="1:41" ht="15" customHeight="1" thickBot="1">
      <c r="O63" s="958"/>
      <c r="P63" s="961"/>
      <c r="Q63" s="958"/>
      <c r="R63" s="90"/>
      <c r="AG63" s="958"/>
      <c r="AH63" s="961"/>
      <c r="AI63" s="958"/>
      <c r="AK63" s="302" t="s">
        <v>576</v>
      </c>
      <c r="AL63" s="217">
        <v>61</v>
      </c>
      <c r="AM63" s="221" t="s">
        <v>378</v>
      </c>
      <c r="AN63" s="221" t="s">
        <v>471</v>
      </c>
      <c r="AO63" s="335" t="s">
        <v>555</v>
      </c>
    </row>
    <row r="64" spans="1:41" ht="13.5" thickBot="1">
      <c r="A64" s="308"/>
      <c r="B64" s="309"/>
      <c r="C64" s="962" t="str">
        <f>B65</f>
        <v>野中　晨光</v>
      </c>
      <c r="D64" s="963"/>
      <c r="E64" s="964"/>
      <c r="F64" s="962" t="str">
        <f>B71</f>
        <v>鈴木　美咲</v>
      </c>
      <c r="G64" s="963"/>
      <c r="H64" s="964"/>
      <c r="I64" s="962" t="str">
        <f>B77</f>
        <v>武藤　淳一</v>
      </c>
      <c r="J64" s="963"/>
      <c r="K64" s="964"/>
      <c r="L64" s="962" t="str">
        <f>B83</f>
        <v>大橋　優人</v>
      </c>
      <c r="M64" s="963"/>
      <c r="N64" s="963"/>
      <c r="O64" s="965" t="s">
        <v>540</v>
      </c>
      <c r="P64" s="963"/>
      <c r="Q64" s="966"/>
      <c r="R64" s="90"/>
      <c r="S64" s="308"/>
      <c r="T64" s="309"/>
      <c r="U64" s="962" t="str">
        <f>T65</f>
        <v>松尾　昌明</v>
      </c>
      <c r="V64" s="963"/>
      <c r="W64" s="964"/>
      <c r="X64" s="962" t="str">
        <f>T71</f>
        <v>鈴木　良太</v>
      </c>
      <c r="Y64" s="963"/>
      <c r="Z64" s="964"/>
      <c r="AA64" s="962" t="str">
        <f>T77</f>
        <v>佐藤　悠太</v>
      </c>
      <c r="AB64" s="963"/>
      <c r="AC64" s="964"/>
      <c r="AD64" s="962" t="str">
        <f>T83</f>
        <v>丹野　真衣</v>
      </c>
      <c r="AE64" s="963"/>
      <c r="AF64" s="963"/>
      <c r="AG64" s="965" t="s">
        <v>540</v>
      </c>
      <c r="AH64" s="963"/>
      <c r="AI64" s="966"/>
      <c r="AK64" s="302" t="s">
        <v>576</v>
      </c>
      <c r="AL64" s="217">
        <v>62</v>
      </c>
      <c r="AM64" s="221" t="s">
        <v>393</v>
      </c>
      <c r="AN64" s="221" t="s">
        <v>475</v>
      </c>
      <c r="AO64" s="335" t="s">
        <v>555</v>
      </c>
    </row>
    <row r="65" spans="1:41" ht="17.149999999999999" customHeight="1">
      <c r="A65" s="948">
        <v>1</v>
      </c>
      <c r="B65" s="967" t="str">
        <f>IF(R65="","",VLOOKUP(R65,$AL$2:$AO$150,2,0))</f>
        <v>野中　晨光</v>
      </c>
      <c r="C65" s="953"/>
      <c r="D65" s="954"/>
      <c r="E65" s="955"/>
      <c r="F65" s="106">
        <v>11</v>
      </c>
      <c r="G65" s="106" t="s">
        <v>542</v>
      </c>
      <c r="H65" s="311">
        <v>5</v>
      </c>
      <c r="I65" s="106">
        <v>11</v>
      </c>
      <c r="J65" s="106" t="s">
        <v>542</v>
      </c>
      <c r="K65" s="312">
        <v>8</v>
      </c>
      <c r="L65" s="106">
        <v>11</v>
      </c>
      <c r="M65" s="106" t="s">
        <v>542</v>
      </c>
      <c r="N65" s="106">
        <v>7</v>
      </c>
      <c r="O65" s="313"/>
      <c r="P65" s="314"/>
      <c r="Q65" s="315"/>
      <c r="R65" s="90">
        <v>45</v>
      </c>
      <c r="S65" s="948">
        <v>1</v>
      </c>
      <c r="T65" s="967" t="str">
        <f>IF(AJ65="","",VLOOKUP(AJ65,$AL$2:$AO$150,2,0))</f>
        <v>松尾　昌明</v>
      </c>
      <c r="U65" s="953"/>
      <c r="V65" s="954"/>
      <c r="W65" s="955"/>
      <c r="X65" s="106">
        <v>10</v>
      </c>
      <c r="Y65" s="106" t="s">
        <v>542</v>
      </c>
      <c r="Z65" s="311">
        <v>12</v>
      </c>
      <c r="AA65" s="106">
        <v>9</v>
      </c>
      <c r="AB65" s="106" t="s">
        <v>542</v>
      </c>
      <c r="AC65" s="312">
        <v>11</v>
      </c>
      <c r="AD65" s="106">
        <v>11</v>
      </c>
      <c r="AE65" s="106" t="s">
        <v>542</v>
      </c>
      <c r="AF65" s="106">
        <v>7</v>
      </c>
      <c r="AG65" s="313"/>
      <c r="AH65" s="314"/>
      <c r="AI65" s="315"/>
      <c r="AJ65" s="317">
        <v>49</v>
      </c>
      <c r="AK65" s="302" t="s">
        <v>576</v>
      </c>
      <c r="AL65" s="217">
        <v>63</v>
      </c>
      <c r="AM65" s="221" t="s">
        <v>403</v>
      </c>
      <c r="AN65" s="221" t="s">
        <v>479</v>
      </c>
      <c r="AO65" s="335" t="s">
        <v>555</v>
      </c>
    </row>
    <row r="66" spans="1:41" ht="17.149999999999999" customHeight="1">
      <c r="A66" s="948"/>
      <c r="B66" s="967"/>
      <c r="C66" s="914"/>
      <c r="D66" s="915"/>
      <c r="E66" s="916"/>
      <c r="F66" s="106">
        <v>11</v>
      </c>
      <c r="G66" s="106" t="s">
        <v>542</v>
      </c>
      <c r="H66" s="312">
        <v>2</v>
      </c>
      <c r="I66" s="106">
        <v>11</v>
      </c>
      <c r="J66" s="106" t="s">
        <v>542</v>
      </c>
      <c r="K66" s="312">
        <v>7</v>
      </c>
      <c r="L66" s="106">
        <v>11</v>
      </c>
      <c r="M66" s="106" t="s">
        <v>542</v>
      </c>
      <c r="N66" s="106">
        <v>3</v>
      </c>
      <c r="O66" s="318">
        <v>3</v>
      </c>
      <c r="P66" s="106" t="s">
        <v>543</v>
      </c>
      <c r="Q66" s="108">
        <v>0</v>
      </c>
      <c r="R66" s="90"/>
      <c r="S66" s="948"/>
      <c r="T66" s="967"/>
      <c r="U66" s="914"/>
      <c r="V66" s="915"/>
      <c r="W66" s="916"/>
      <c r="X66" s="106">
        <v>11</v>
      </c>
      <c r="Y66" s="106" t="s">
        <v>542</v>
      </c>
      <c r="Z66" s="312">
        <v>6</v>
      </c>
      <c r="AA66" s="106">
        <v>2</v>
      </c>
      <c r="AB66" s="106" t="s">
        <v>542</v>
      </c>
      <c r="AC66" s="312">
        <v>11</v>
      </c>
      <c r="AD66" s="106">
        <v>11</v>
      </c>
      <c r="AE66" s="106" t="s">
        <v>542</v>
      </c>
      <c r="AF66" s="106">
        <v>6</v>
      </c>
      <c r="AG66" s="318">
        <v>2</v>
      </c>
      <c r="AH66" s="106" t="s">
        <v>543</v>
      </c>
      <c r="AI66" s="108">
        <v>1</v>
      </c>
      <c r="AK66" s="302" t="s">
        <v>576</v>
      </c>
      <c r="AL66" s="217">
        <v>64</v>
      </c>
      <c r="AM66" s="221" t="s">
        <v>579</v>
      </c>
      <c r="AN66" s="221" t="s">
        <v>433</v>
      </c>
      <c r="AO66" s="335" t="s">
        <v>555</v>
      </c>
    </row>
    <row r="67" spans="1:41" ht="17.149999999999999" customHeight="1">
      <c r="A67" s="948"/>
      <c r="B67" s="967"/>
      <c r="C67" s="914"/>
      <c r="D67" s="915"/>
      <c r="E67" s="916"/>
      <c r="F67" s="106">
        <v>11</v>
      </c>
      <c r="G67" s="106" t="s">
        <v>542</v>
      </c>
      <c r="H67" s="312">
        <v>8</v>
      </c>
      <c r="I67" s="106">
        <v>16</v>
      </c>
      <c r="J67" s="106" t="s">
        <v>542</v>
      </c>
      <c r="K67" s="312">
        <v>14</v>
      </c>
      <c r="L67" s="106">
        <v>11</v>
      </c>
      <c r="M67" s="106" t="s">
        <v>542</v>
      </c>
      <c r="N67" s="106">
        <v>8</v>
      </c>
      <c r="O67" s="318"/>
      <c r="P67" s="244"/>
      <c r="Q67" s="109"/>
      <c r="R67" s="90"/>
      <c r="S67" s="948"/>
      <c r="T67" s="967"/>
      <c r="U67" s="914"/>
      <c r="V67" s="915"/>
      <c r="W67" s="916"/>
      <c r="X67" s="106">
        <v>11</v>
      </c>
      <c r="Y67" s="106" t="s">
        <v>542</v>
      </c>
      <c r="Z67" s="312">
        <v>13</v>
      </c>
      <c r="AA67" s="106">
        <v>4</v>
      </c>
      <c r="AB67" s="106" t="s">
        <v>542</v>
      </c>
      <c r="AC67" s="312">
        <v>11</v>
      </c>
      <c r="AD67" s="106">
        <v>11</v>
      </c>
      <c r="AE67" s="106" t="s">
        <v>542</v>
      </c>
      <c r="AF67" s="106">
        <v>4</v>
      </c>
      <c r="AG67" s="318"/>
      <c r="AH67" s="244"/>
      <c r="AI67" s="109"/>
      <c r="AK67" s="302" t="s">
        <v>576</v>
      </c>
      <c r="AL67" s="217">
        <v>65</v>
      </c>
      <c r="AM67" s="221" t="s">
        <v>389</v>
      </c>
      <c r="AN67" s="221" t="s">
        <v>474</v>
      </c>
      <c r="AO67" s="335" t="s">
        <v>562</v>
      </c>
    </row>
    <row r="68" spans="1:41" ht="17.149999999999999" customHeight="1">
      <c r="A68" s="948"/>
      <c r="B68" s="967"/>
      <c r="C68" s="914"/>
      <c r="D68" s="915"/>
      <c r="E68" s="916"/>
      <c r="F68" s="106"/>
      <c r="G68" s="106" t="s">
        <v>542</v>
      </c>
      <c r="H68" s="106"/>
      <c r="I68" s="320"/>
      <c r="J68" s="106" t="s">
        <v>542</v>
      </c>
      <c r="K68" s="312"/>
      <c r="L68" s="320"/>
      <c r="M68" s="106" t="s">
        <v>542</v>
      </c>
      <c r="N68" s="106"/>
      <c r="O68" s="969" t="s">
        <v>204</v>
      </c>
      <c r="P68" s="970"/>
      <c r="Q68" s="971"/>
      <c r="R68" s="90"/>
      <c r="S68" s="948"/>
      <c r="T68" s="967"/>
      <c r="U68" s="914"/>
      <c r="V68" s="915"/>
      <c r="W68" s="916"/>
      <c r="X68" s="106">
        <v>11</v>
      </c>
      <c r="Y68" s="106" t="s">
        <v>542</v>
      </c>
      <c r="Z68" s="106">
        <v>9</v>
      </c>
      <c r="AA68" s="320"/>
      <c r="AB68" s="106" t="s">
        <v>542</v>
      </c>
      <c r="AC68" s="312"/>
      <c r="AD68" s="320"/>
      <c r="AE68" s="106" t="s">
        <v>542</v>
      </c>
      <c r="AF68" s="106"/>
      <c r="AG68" s="969" t="s">
        <v>204</v>
      </c>
      <c r="AH68" s="970"/>
      <c r="AI68" s="971"/>
      <c r="AK68" s="302" t="s">
        <v>576</v>
      </c>
      <c r="AL68" s="217">
        <v>66</v>
      </c>
      <c r="AM68" s="221" t="s">
        <v>380</v>
      </c>
      <c r="AN68" s="221" t="s">
        <v>433</v>
      </c>
      <c r="AO68" s="335" t="s">
        <v>562</v>
      </c>
    </row>
    <row r="69" spans="1:41" ht="17.149999999999999" customHeight="1">
      <c r="A69" s="948"/>
      <c r="B69" s="967"/>
      <c r="C69" s="914"/>
      <c r="D69" s="915"/>
      <c r="E69" s="916"/>
      <c r="F69" s="321"/>
      <c r="G69" s="116" t="s">
        <v>542</v>
      </c>
      <c r="H69" s="116"/>
      <c r="I69" s="321"/>
      <c r="J69" s="116" t="s">
        <v>542</v>
      </c>
      <c r="K69" s="322"/>
      <c r="L69" s="321"/>
      <c r="M69" s="116" t="s">
        <v>542</v>
      </c>
      <c r="N69" s="116"/>
      <c r="O69" s="318"/>
      <c r="P69" s="981">
        <v>1</v>
      </c>
      <c r="Q69" s="109"/>
      <c r="R69" s="90"/>
      <c r="S69" s="948"/>
      <c r="T69" s="967"/>
      <c r="U69" s="914"/>
      <c r="V69" s="915"/>
      <c r="W69" s="916"/>
      <c r="X69" s="321">
        <v>11</v>
      </c>
      <c r="Y69" s="116" t="s">
        <v>542</v>
      </c>
      <c r="Z69" s="116">
        <v>8</v>
      </c>
      <c r="AA69" s="321"/>
      <c r="AB69" s="116" t="s">
        <v>542</v>
      </c>
      <c r="AC69" s="322"/>
      <c r="AD69" s="321"/>
      <c r="AE69" s="116" t="s">
        <v>542</v>
      </c>
      <c r="AF69" s="116"/>
      <c r="AG69" s="318"/>
      <c r="AH69" s="981">
        <v>2</v>
      </c>
      <c r="AI69" s="109"/>
      <c r="AK69" s="302" t="s">
        <v>576</v>
      </c>
      <c r="AL69" s="217">
        <v>67</v>
      </c>
      <c r="AM69" s="221" t="s">
        <v>402</v>
      </c>
      <c r="AN69" s="221" t="s">
        <v>422</v>
      </c>
      <c r="AO69" s="335" t="s">
        <v>562</v>
      </c>
    </row>
    <row r="70" spans="1:41" ht="17.149999999999999" customHeight="1" thickBot="1">
      <c r="A70" s="949"/>
      <c r="B70" s="968"/>
      <c r="C70" s="917"/>
      <c r="D70" s="918"/>
      <c r="E70" s="919"/>
      <c r="F70" s="323">
        <v>3</v>
      </c>
      <c r="G70" s="114" t="s">
        <v>542</v>
      </c>
      <c r="H70" s="114">
        <v>0</v>
      </c>
      <c r="I70" s="323">
        <v>3</v>
      </c>
      <c r="J70" s="114" t="s">
        <v>542</v>
      </c>
      <c r="K70" s="114">
        <v>0</v>
      </c>
      <c r="L70" s="323">
        <v>3</v>
      </c>
      <c r="M70" s="114" t="s">
        <v>542</v>
      </c>
      <c r="N70" s="114">
        <v>0</v>
      </c>
      <c r="O70" s="324"/>
      <c r="P70" s="982"/>
      <c r="Q70" s="115"/>
      <c r="R70" s="90"/>
      <c r="S70" s="949"/>
      <c r="T70" s="968"/>
      <c r="U70" s="917"/>
      <c r="V70" s="918"/>
      <c r="W70" s="919"/>
      <c r="X70" s="323">
        <v>3</v>
      </c>
      <c r="Y70" s="114" t="s">
        <v>542</v>
      </c>
      <c r="Z70" s="114">
        <v>2</v>
      </c>
      <c r="AA70" s="323">
        <v>0</v>
      </c>
      <c r="AB70" s="114" t="s">
        <v>542</v>
      </c>
      <c r="AC70" s="114">
        <v>3</v>
      </c>
      <c r="AD70" s="323">
        <v>3</v>
      </c>
      <c r="AE70" s="114" t="s">
        <v>542</v>
      </c>
      <c r="AF70" s="114">
        <v>0</v>
      </c>
      <c r="AG70" s="324"/>
      <c r="AH70" s="982"/>
      <c r="AI70" s="115"/>
      <c r="AK70" s="302" t="s">
        <v>576</v>
      </c>
      <c r="AL70" s="217">
        <v>68</v>
      </c>
      <c r="AM70" s="221" t="s">
        <v>408</v>
      </c>
      <c r="AN70" s="221" t="s">
        <v>436</v>
      </c>
      <c r="AO70" s="335" t="s">
        <v>562</v>
      </c>
    </row>
    <row r="71" spans="1:41" ht="17.149999999999999" customHeight="1">
      <c r="A71" s="947">
        <v>2</v>
      </c>
      <c r="B71" s="978" t="str">
        <f>IF(R71="","",VLOOKUP(R71,$AL$2:$AO$150,2,0))</f>
        <v>鈴木　美咲</v>
      </c>
      <c r="C71" s="320">
        <v>5</v>
      </c>
      <c r="D71" s="106" t="s">
        <v>542</v>
      </c>
      <c r="E71" s="312">
        <v>11</v>
      </c>
      <c r="F71" s="953"/>
      <c r="G71" s="954"/>
      <c r="H71" s="955"/>
      <c r="I71" s="320">
        <v>3</v>
      </c>
      <c r="J71" s="106" t="s">
        <v>542</v>
      </c>
      <c r="K71" s="312">
        <v>11</v>
      </c>
      <c r="L71" s="320">
        <v>10</v>
      </c>
      <c r="M71" s="106" t="s">
        <v>542</v>
      </c>
      <c r="N71" s="106">
        <v>12</v>
      </c>
      <c r="O71" s="313"/>
      <c r="P71" s="314"/>
      <c r="Q71" s="315"/>
      <c r="R71" s="90">
        <v>46</v>
      </c>
      <c r="S71" s="947">
        <v>2</v>
      </c>
      <c r="T71" s="978" t="str">
        <f>IF(AJ71="","",VLOOKUP(AJ71,$AL$2:$AO$150,2,0))</f>
        <v>鈴木　良太</v>
      </c>
      <c r="U71" s="320">
        <v>12</v>
      </c>
      <c r="V71" s="106" t="s">
        <v>542</v>
      </c>
      <c r="W71" s="312">
        <v>10</v>
      </c>
      <c r="X71" s="953"/>
      <c r="Y71" s="954"/>
      <c r="Z71" s="955"/>
      <c r="AA71" s="320">
        <v>5</v>
      </c>
      <c r="AB71" s="106" t="s">
        <v>542</v>
      </c>
      <c r="AC71" s="312">
        <v>11</v>
      </c>
      <c r="AD71" s="320">
        <v>11</v>
      </c>
      <c r="AE71" s="106" t="s">
        <v>542</v>
      </c>
      <c r="AF71" s="106">
        <v>7</v>
      </c>
      <c r="AG71" s="313"/>
      <c r="AH71" s="314"/>
      <c r="AI71" s="315"/>
      <c r="AJ71" s="317">
        <v>50</v>
      </c>
      <c r="AK71" s="302" t="s">
        <v>260</v>
      </c>
      <c r="AL71" s="337">
        <v>69</v>
      </c>
      <c r="AM71" s="222" t="s">
        <v>335</v>
      </c>
      <c r="AN71" s="221" t="s">
        <v>436</v>
      </c>
      <c r="AO71" s="338" t="s">
        <v>527</v>
      </c>
    </row>
    <row r="72" spans="1:41" ht="17.149999999999999" customHeight="1">
      <c r="A72" s="948"/>
      <c r="B72" s="967"/>
      <c r="C72" s="320">
        <v>2</v>
      </c>
      <c r="D72" s="106" t="s">
        <v>542</v>
      </c>
      <c r="E72" s="312">
        <v>11</v>
      </c>
      <c r="F72" s="914"/>
      <c r="G72" s="915"/>
      <c r="H72" s="916"/>
      <c r="I72" s="320">
        <v>8</v>
      </c>
      <c r="J72" s="106" t="s">
        <v>542</v>
      </c>
      <c r="K72" s="312">
        <v>11</v>
      </c>
      <c r="L72" s="320">
        <v>11</v>
      </c>
      <c r="M72" s="106" t="s">
        <v>542</v>
      </c>
      <c r="N72" s="106">
        <v>6</v>
      </c>
      <c r="O72" s="318">
        <v>0</v>
      </c>
      <c r="P72" s="106" t="s">
        <v>543</v>
      </c>
      <c r="Q72" s="108">
        <v>3</v>
      </c>
      <c r="R72" s="90"/>
      <c r="S72" s="948"/>
      <c r="T72" s="967"/>
      <c r="U72" s="320">
        <v>6</v>
      </c>
      <c r="V72" s="106" t="s">
        <v>542</v>
      </c>
      <c r="W72" s="312">
        <v>11</v>
      </c>
      <c r="X72" s="914"/>
      <c r="Y72" s="915"/>
      <c r="Z72" s="916"/>
      <c r="AA72" s="320">
        <v>3</v>
      </c>
      <c r="AB72" s="106" t="s">
        <v>542</v>
      </c>
      <c r="AC72" s="312">
        <v>11</v>
      </c>
      <c r="AD72" s="320">
        <v>5</v>
      </c>
      <c r="AE72" s="106" t="s">
        <v>542</v>
      </c>
      <c r="AF72" s="106">
        <v>11</v>
      </c>
      <c r="AG72" s="318">
        <v>1</v>
      </c>
      <c r="AH72" s="106" t="s">
        <v>543</v>
      </c>
      <c r="AI72" s="108">
        <v>2</v>
      </c>
      <c r="AK72" s="302" t="s">
        <v>260</v>
      </c>
      <c r="AL72" s="217">
        <v>70</v>
      </c>
      <c r="AM72" s="222" t="s">
        <v>580</v>
      </c>
      <c r="AN72" s="221" t="s">
        <v>436</v>
      </c>
      <c r="AO72" s="338" t="s">
        <v>527</v>
      </c>
    </row>
    <row r="73" spans="1:41" ht="17.149999999999999" customHeight="1">
      <c r="A73" s="948"/>
      <c r="B73" s="967"/>
      <c r="C73" s="320">
        <v>8</v>
      </c>
      <c r="D73" s="106" t="s">
        <v>542</v>
      </c>
      <c r="E73" s="312">
        <v>11</v>
      </c>
      <c r="F73" s="914"/>
      <c r="G73" s="915"/>
      <c r="H73" s="916"/>
      <c r="I73" s="320">
        <v>1</v>
      </c>
      <c r="J73" s="106" t="s">
        <v>542</v>
      </c>
      <c r="K73" s="312">
        <v>11</v>
      </c>
      <c r="L73" s="320">
        <v>1</v>
      </c>
      <c r="M73" s="106" t="s">
        <v>542</v>
      </c>
      <c r="N73" s="106">
        <v>11</v>
      </c>
      <c r="O73" s="318"/>
      <c r="P73" s="244"/>
      <c r="Q73" s="109"/>
      <c r="R73" s="90"/>
      <c r="S73" s="948"/>
      <c r="T73" s="967"/>
      <c r="U73" s="320">
        <v>13</v>
      </c>
      <c r="V73" s="106" t="s">
        <v>542</v>
      </c>
      <c r="W73" s="312">
        <v>11</v>
      </c>
      <c r="X73" s="914"/>
      <c r="Y73" s="915"/>
      <c r="Z73" s="916"/>
      <c r="AA73" s="320">
        <v>4</v>
      </c>
      <c r="AB73" s="106" t="s">
        <v>542</v>
      </c>
      <c r="AC73" s="312">
        <v>11</v>
      </c>
      <c r="AD73" s="320">
        <v>11</v>
      </c>
      <c r="AE73" s="106" t="s">
        <v>542</v>
      </c>
      <c r="AF73" s="106">
        <v>6</v>
      </c>
      <c r="AG73" s="318"/>
      <c r="AH73" s="244"/>
      <c r="AI73" s="109"/>
      <c r="AL73"/>
      <c r="AM73"/>
      <c r="AN73"/>
      <c r="AO73"/>
    </row>
    <row r="74" spans="1:41" ht="17.149999999999999" customHeight="1">
      <c r="A74" s="948"/>
      <c r="B74" s="967"/>
      <c r="C74" s="320"/>
      <c r="D74" s="106" t="s">
        <v>542</v>
      </c>
      <c r="E74" s="312"/>
      <c r="F74" s="914"/>
      <c r="G74" s="915"/>
      <c r="H74" s="916"/>
      <c r="I74" s="320"/>
      <c r="J74" s="106" t="s">
        <v>542</v>
      </c>
      <c r="K74" s="312"/>
      <c r="L74" s="320">
        <v>12</v>
      </c>
      <c r="M74" s="106" t="s">
        <v>542</v>
      </c>
      <c r="N74" s="106">
        <v>14</v>
      </c>
      <c r="O74" s="969" t="s">
        <v>204</v>
      </c>
      <c r="P74" s="970"/>
      <c r="Q74" s="971"/>
      <c r="R74" s="90"/>
      <c r="S74" s="948"/>
      <c r="T74" s="967"/>
      <c r="U74" s="320">
        <v>9</v>
      </c>
      <c r="V74" s="106" t="s">
        <v>542</v>
      </c>
      <c r="W74" s="312">
        <v>11</v>
      </c>
      <c r="X74" s="914"/>
      <c r="Y74" s="915"/>
      <c r="Z74" s="916"/>
      <c r="AA74" s="320"/>
      <c r="AB74" s="106" t="s">
        <v>542</v>
      </c>
      <c r="AC74" s="312"/>
      <c r="AD74" s="320">
        <v>7</v>
      </c>
      <c r="AE74" s="106" t="s">
        <v>542</v>
      </c>
      <c r="AF74" s="106">
        <v>11</v>
      </c>
      <c r="AG74" s="969" t="s">
        <v>204</v>
      </c>
      <c r="AH74" s="970"/>
      <c r="AI74" s="971"/>
      <c r="AL74"/>
      <c r="AM74"/>
      <c r="AN74"/>
      <c r="AO74"/>
    </row>
    <row r="75" spans="1:41" ht="17.149999999999999" customHeight="1">
      <c r="A75" s="948"/>
      <c r="B75" s="967"/>
      <c r="C75" s="320"/>
      <c r="D75" s="106" t="s">
        <v>542</v>
      </c>
      <c r="E75" s="312"/>
      <c r="F75" s="914"/>
      <c r="G75" s="915"/>
      <c r="H75" s="916"/>
      <c r="I75" s="320"/>
      <c r="J75" s="106" t="s">
        <v>542</v>
      </c>
      <c r="K75" s="312"/>
      <c r="L75" s="320"/>
      <c r="M75" s="106" t="s">
        <v>542</v>
      </c>
      <c r="N75" s="106"/>
      <c r="O75" s="318"/>
      <c r="P75" s="981">
        <v>4</v>
      </c>
      <c r="Q75" s="109"/>
      <c r="R75" s="90"/>
      <c r="S75" s="948"/>
      <c r="T75" s="967"/>
      <c r="U75" s="320">
        <v>8</v>
      </c>
      <c r="V75" s="106" t="s">
        <v>542</v>
      </c>
      <c r="W75" s="312">
        <v>11</v>
      </c>
      <c r="X75" s="914"/>
      <c r="Y75" s="915"/>
      <c r="Z75" s="916"/>
      <c r="AA75" s="320"/>
      <c r="AB75" s="106" t="s">
        <v>542</v>
      </c>
      <c r="AC75" s="312"/>
      <c r="AD75" s="320">
        <v>11</v>
      </c>
      <c r="AE75" s="106" t="s">
        <v>542</v>
      </c>
      <c r="AF75" s="106">
        <v>8</v>
      </c>
      <c r="AG75" s="318"/>
      <c r="AH75" s="981">
        <v>3</v>
      </c>
      <c r="AI75" s="109"/>
      <c r="AL75"/>
      <c r="AM75"/>
      <c r="AN75"/>
      <c r="AO75"/>
    </row>
    <row r="76" spans="1:41" ht="17.149999999999999" customHeight="1" thickBot="1">
      <c r="A76" s="949"/>
      <c r="B76" s="968"/>
      <c r="C76" s="323">
        <v>0</v>
      </c>
      <c r="D76" s="114" t="s">
        <v>542</v>
      </c>
      <c r="E76" s="325">
        <v>3</v>
      </c>
      <c r="F76" s="917"/>
      <c r="G76" s="918"/>
      <c r="H76" s="919"/>
      <c r="I76" s="323">
        <v>0</v>
      </c>
      <c r="J76" s="114" t="s">
        <v>542</v>
      </c>
      <c r="K76" s="325">
        <v>3</v>
      </c>
      <c r="L76" s="323">
        <v>1</v>
      </c>
      <c r="M76" s="114" t="s">
        <v>542</v>
      </c>
      <c r="N76" s="114">
        <v>3</v>
      </c>
      <c r="O76" s="324"/>
      <c r="P76" s="982"/>
      <c r="Q76" s="115"/>
      <c r="R76" s="90"/>
      <c r="S76" s="949"/>
      <c r="T76" s="968"/>
      <c r="U76" s="323">
        <v>2</v>
      </c>
      <c r="V76" s="114" t="s">
        <v>542</v>
      </c>
      <c r="W76" s="325">
        <v>3</v>
      </c>
      <c r="X76" s="917"/>
      <c r="Y76" s="918"/>
      <c r="Z76" s="919"/>
      <c r="AA76" s="323">
        <v>0</v>
      </c>
      <c r="AB76" s="114" t="s">
        <v>542</v>
      </c>
      <c r="AC76" s="325">
        <v>3</v>
      </c>
      <c r="AD76" s="323">
        <v>3</v>
      </c>
      <c r="AE76" s="114" t="s">
        <v>542</v>
      </c>
      <c r="AF76" s="114">
        <v>2</v>
      </c>
      <c r="AG76" s="324"/>
      <c r="AH76" s="982"/>
      <c r="AI76" s="115"/>
      <c r="AL76"/>
      <c r="AM76"/>
      <c r="AN76"/>
      <c r="AO76"/>
    </row>
    <row r="77" spans="1:41" ht="17.149999999999999" customHeight="1">
      <c r="A77" s="947">
        <v>3</v>
      </c>
      <c r="B77" s="978" t="str">
        <f>IF(R77="","",VLOOKUP(R77,$AL$2:$AO$150,2,0))</f>
        <v>武藤　淳一</v>
      </c>
      <c r="C77" s="320">
        <v>8</v>
      </c>
      <c r="D77" s="106" t="s">
        <v>542</v>
      </c>
      <c r="E77" s="312">
        <v>11</v>
      </c>
      <c r="F77" s="106">
        <v>11</v>
      </c>
      <c r="G77" s="106" t="s">
        <v>542</v>
      </c>
      <c r="H77" s="106">
        <v>3</v>
      </c>
      <c r="I77" s="911"/>
      <c r="J77" s="912"/>
      <c r="K77" s="913"/>
      <c r="L77" s="320">
        <v>11</v>
      </c>
      <c r="M77" s="106" t="s">
        <v>542</v>
      </c>
      <c r="N77" s="106">
        <v>5</v>
      </c>
      <c r="O77" s="313"/>
      <c r="P77" s="314"/>
      <c r="Q77" s="315"/>
      <c r="R77" s="90">
        <v>47</v>
      </c>
      <c r="S77" s="947">
        <v>3</v>
      </c>
      <c r="T77" s="978" t="str">
        <f>IF(AJ77="","",VLOOKUP(AJ77,$AL$2:$AO$150,2,0))</f>
        <v>佐藤　悠太</v>
      </c>
      <c r="U77" s="320">
        <v>11</v>
      </c>
      <c r="V77" s="106" t="s">
        <v>542</v>
      </c>
      <c r="W77" s="312">
        <v>9</v>
      </c>
      <c r="X77" s="106">
        <v>11</v>
      </c>
      <c r="Y77" s="106" t="s">
        <v>542</v>
      </c>
      <c r="Z77" s="106">
        <v>6</v>
      </c>
      <c r="AA77" s="911"/>
      <c r="AB77" s="912"/>
      <c r="AC77" s="913"/>
      <c r="AD77" s="320">
        <v>11</v>
      </c>
      <c r="AE77" s="106" t="s">
        <v>542</v>
      </c>
      <c r="AF77" s="106">
        <v>2</v>
      </c>
      <c r="AG77" s="313"/>
      <c r="AH77" s="314"/>
      <c r="AI77" s="315"/>
      <c r="AJ77" s="317">
        <v>51</v>
      </c>
      <c r="AL77"/>
      <c r="AM77"/>
      <c r="AN77"/>
      <c r="AO77"/>
    </row>
    <row r="78" spans="1:41" ht="17.149999999999999" customHeight="1">
      <c r="A78" s="948"/>
      <c r="B78" s="967"/>
      <c r="C78" s="320">
        <v>7</v>
      </c>
      <c r="D78" s="106" t="s">
        <v>542</v>
      </c>
      <c r="E78" s="312">
        <v>11</v>
      </c>
      <c r="F78" s="106">
        <v>11</v>
      </c>
      <c r="G78" s="106" t="s">
        <v>542</v>
      </c>
      <c r="H78" s="106">
        <v>8</v>
      </c>
      <c r="I78" s="914"/>
      <c r="J78" s="915"/>
      <c r="K78" s="916"/>
      <c r="L78" s="320">
        <v>11</v>
      </c>
      <c r="M78" s="106" t="s">
        <v>542</v>
      </c>
      <c r="N78" s="106">
        <v>3</v>
      </c>
      <c r="O78" s="318">
        <v>2</v>
      </c>
      <c r="P78" s="106" t="s">
        <v>543</v>
      </c>
      <c r="Q78" s="108">
        <v>1</v>
      </c>
      <c r="R78" s="90"/>
      <c r="S78" s="948"/>
      <c r="T78" s="967"/>
      <c r="U78" s="320">
        <v>11</v>
      </c>
      <c r="V78" s="106" t="s">
        <v>542</v>
      </c>
      <c r="W78" s="312">
        <v>2</v>
      </c>
      <c r="X78" s="106">
        <v>11</v>
      </c>
      <c r="Y78" s="106" t="s">
        <v>542</v>
      </c>
      <c r="Z78" s="106">
        <v>3</v>
      </c>
      <c r="AA78" s="914"/>
      <c r="AB78" s="915"/>
      <c r="AC78" s="916"/>
      <c r="AD78" s="320">
        <v>11</v>
      </c>
      <c r="AE78" s="106" t="s">
        <v>542</v>
      </c>
      <c r="AF78" s="106">
        <v>0</v>
      </c>
      <c r="AG78" s="318">
        <v>3</v>
      </c>
      <c r="AH78" s="106" t="s">
        <v>543</v>
      </c>
      <c r="AI78" s="108">
        <v>0</v>
      </c>
      <c r="AL78"/>
      <c r="AM78"/>
      <c r="AN78"/>
      <c r="AO78"/>
    </row>
    <row r="79" spans="1:41" ht="17.149999999999999" customHeight="1">
      <c r="A79" s="948"/>
      <c r="B79" s="967"/>
      <c r="C79" s="320">
        <v>14</v>
      </c>
      <c r="D79" s="106" t="s">
        <v>542</v>
      </c>
      <c r="E79" s="312">
        <v>16</v>
      </c>
      <c r="F79" s="106">
        <v>11</v>
      </c>
      <c r="G79" s="106" t="s">
        <v>542</v>
      </c>
      <c r="H79" s="106">
        <v>1</v>
      </c>
      <c r="I79" s="914"/>
      <c r="J79" s="915"/>
      <c r="K79" s="916"/>
      <c r="L79" s="320">
        <v>11</v>
      </c>
      <c r="M79" s="106" t="s">
        <v>542</v>
      </c>
      <c r="N79" s="106">
        <v>2</v>
      </c>
      <c r="O79" s="318"/>
      <c r="P79" s="244"/>
      <c r="Q79" s="109"/>
      <c r="R79" s="90"/>
      <c r="S79" s="948"/>
      <c r="T79" s="967"/>
      <c r="U79" s="320">
        <v>11</v>
      </c>
      <c r="V79" s="106" t="s">
        <v>542</v>
      </c>
      <c r="W79" s="312">
        <v>4</v>
      </c>
      <c r="X79" s="106">
        <v>11</v>
      </c>
      <c r="Y79" s="106" t="s">
        <v>542</v>
      </c>
      <c r="Z79" s="106">
        <v>4</v>
      </c>
      <c r="AA79" s="914"/>
      <c r="AB79" s="915"/>
      <c r="AC79" s="916"/>
      <c r="AD79" s="320">
        <v>11</v>
      </c>
      <c r="AE79" s="106" t="s">
        <v>542</v>
      </c>
      <c r="AF79" s="106">
        <v>1</v>
      </c>
      <c r="AG79" s="318"/>
      <c r="AH79" s="244"/>
      <c r="AI79" s="109"/>
      <c r="AL79"/>
      <c r="AM79"/>
      <c r="AN79"/>
      <c r="AO79"/>
    </row>
    <row r="80" spans="1:41" ht="17.149999999999999" customHeight="1">
      <c r="A80" s="948"/>
      <c r="B80" s="967"/>
      <c r="C80" s="320"/>
      <c r="D80" s="106" t="s">
        <v>542</v>
      </c>
      <c r="E80" s="312"/>
      <c r="F80" s="106"/>
      <c r="G80" s="106" t="s">
        <v>542</v>
      </c>
      <c r="H80" s="106"/>
      <c r="I80" s="914"/>
      <c r="J80" s="915"/>
      <c r="K80" s="916"/>
      <c r="L80" s="320"/>
      <c r="M80" s="106" t="s">
        <v>542</v>
      </c>
      <c r="N80" s="106"/>
      <c r="O80" s="969" t="s">
        <v>204</v>
      </c>
      <c r="P80" s="970"/>
      <c r="Q80" s="971"/>
      <c r="R80" s="90"/>
      <c r="S80" s="948"/>
      <c r="T80" s="967"/>
      <c r="U80" s="320"/>
      <c r="V80" s="106" t="s">
        <v>542</v>
      </c>
      <c r="W80" s="312"/>
      <c r="X80" s="106"/>
      <c r="Y80" s="106" t="s">
        <v>542</v>
      </c>
      <c r="Z80" s="106"/>
      <c r="AA80" s="914"/>
      <c r="AB80" s="915"/>
      <c r="AC80" s="916"/>
      <c r="AD80" s="320"/>
      <c r="AE80" s="106" t="s">
        <v>542</v>
      </c>
      <c r="AF80" s="106"/>
      <c r="AG80" s="969" t="s">
        <v>204</v>
      </c>
      <c r="AH80" s="970"/>
      <c r="AI80" s="971"/>
      <c r="AL80"/>
      <c r="AM80"/>
      <c r="AN80"/>
      <c r="AO80"/>
    </row>
    <row r="81" spans="1:41" ht="17.149999999999999" customHeight="1">
      <c r="A81" s="948"/>
      <c r="B81" s="967"/>
      <c r="C81" s="320"/>
      <c r="D81" s="106" t="s">
        <v>542</v>
      </c>
      <c r="E81" s="312"/>
      <c r="F81" s="106"/>
      <c r="G81" s="106" t="s">
        <v>542</v>
      </c>
      <c r="H81" s="106"/>
      <c r="I81" s="914"/>
      <c r="J81" s="915"/>
      <c r="K81" s="916"/>
      <c r="L81" s="320"/>
      <c r="M81" s="106" t="s">
        <v>542</v>
      </c>
      <c r="N81" s="106"/>
      <c r="O81" s="318"/>
      <c r="P81" s="979">
        <v>2</v>
      </c>
      <c r="Q81" s="109"/>
      <c r="R81" s="90"/>
      <c r="S81" s="948"/>
      <c r="T81" s="967"/>
      <c r="U81" s="320"/>
      <c r="V81" s="106" t="s">
        <v>542</v>
      </c>
      <c r="W81" s="312"/>
      <c r="X81" s="106"/>
      <c r="Y81" s="106" t="s">
        <v>542</v>
      </c>
      <c r="Z81" s="106"/>
      <c r="AA81" s="914"/>
      <c r="AB81" s="915"/>
      <c r="AC81" s="916"/>
      <c r="AD81" s="320"/>
      <c r="AE81" s="106" t="s">
        <v>542</v>
      </c>
      <c r="AF81" s="106"/>
      <c r="AG81" s="318"/>
      <c r="AH81" s="981">
        <v>1</v>
      </c>
      <c r="AI81" s="109"/>
      <c r="AL81"/>
      <c r="AM81"/>
      <c r="AN81"/>
      <c r="AO81"/>
    </row>
    <row r="82" spans="1:41" ht="17.149999999999999" customHeight="1" thickBot="1">
      <c r="A82" s="949"/>
      <c r="B82" s="968"/>
      <c r="C82" s="323">
        <v>0</v>
      </c>
      <c r="D82" s="114" t="s">
        <v>542</v>
      </c>
      <c r="E82" s="325">
        <v>3</v>
      </c>
      <c r="F82" s="114">
        <v>3</v>
      </c>
      <c r="G82" s="114" t="s">
        <v>542</v>
      </c>
      <c r="H82" s="114">
        <v>0</v>
      </c>
      <c r="I82" s="917"/>
      <c r="J82" s="918"/>
      <c r="K82" s="919"/>
      <c r="L82" s="323">
        <v>3</v>
      </c>
      <c r="M82" s="114" t="s">
        <v>542</v>
      </c>
      <c r="N82" s="114">
        <v>0</v>
      </c>
      <c r="O82" s="324"/>
      <c r="P82" s="980"/>
      <c r="Q82" s="115"/>
      <c r="R82" s="90"/>
      <c r="S82" s="949"/>
      <c r="T82" s="968"/>
      <c r="U82" s="323">
        <v>3</v>
      </c>
      <c r="V82" s="114" t="s">
        <v>542</v>
      </c>
      <c r="W82" s="325">
        <v>0</v>
      </c>
      <c r="X82" s="114">
        <v>3</v>
      </c>
      <c r="Y82" s="114" t="s">
        <v>542</v>
      </c>
      <c r="Z82" s="114">
        <v>0</v>
      </c>
      <c r="AA82" s="917"/>
      <c r="AB82" s="918"/>
      <c r="AC82" s="919"/>
      <c r="AD82" s="323">
        <v>3</v>
      </c>
      <c r="AE82" s="114" t="s">
        <v>542</v>
      </c>
      <c r="AF82" s="114">
        <v>0</v>
      </c>
      <c r="AG82" s="324"/>
      <c r="AH82" s="982"/>
      <c r="AI82" s="115"/>
      <c r="AL82"/>
      <c r="AM82"/>
      <c r="AN82"/>
      <c r="AO82"/>
    </row>
    <row r="83" spans="1:41" ht="17.149999999999999" customHeight="1">
      <c r="A83" s="947">
        <v>4</v>
      </c>
      <c r="B83" s="978" t="str">
        <f>IF(R83="","",VLOOKUP(R83,$AL$2:$AO$150,2,0))</f>
        <v>大橋　優人</v>
      </c>
      <c r="C83" s="320">
        <v>7</v>
      </c>
      <c r="D83" s="106" t="s">
        <v>542</v>
      </c>
      <c r="E83" s="312">
        <v>11</v>
      </c>
      <c r="F83" s="106">
        <v>12</v>
      </c>
      <c r="G83" s="106" t="s">
        <v>542</v>
      </c>
      <c r="H83" s="106">
        <v>10</v>
      </c>
      <c r="I83" s="320">
        <v>5</v>
      </c>
      <c r="J83" s="106" t="s">
        <v>542</v>
      </c>
      <c r="K83" s="312">
        <v>11</v>
      </c>
      <c r="L83" s="911"/>
      <c r="M83" s="912"/>
      <c r="N83" s="912"/>
      <c r="O83" s="326"/>
      <c r="P83" s="106"/>
      <c r="Q83" s="108"/>
      <c r="R83" s="90">
        <v>48</v>
      </c>
      <c r="S83" s="947">
        <v>4</v>
      </c>
      <c r="T83" s="978" t="str">
        <f>IF(AJ83="","",VLOOKUP(AJ83,$AL$2:$AO$150,2,0))</f>
        <v>丹野　真衣</v>
      </c>
      <c r="U83" s="320">
        <v>7</v>
      </c>
      <c r="V83" s="106" t="s">
        <v>542</v>
      </c>
      <c r="W83" s="312">
        <v>11</v>
      </c>
      <c r="X83" s="106">
        <v>7</v>
      </c>
      <c r="Y83" s="106" t="s">
        <v>542</v>
      </c>
      <c r="Z83" s="106">
        <v>11</v>
      </c>
      <c r="AA83" s="320">
        <v>2</v>
      </c>
      <c r="AB83" s="106" t="s">
        <v>542</v>
      </c>
      <c r="AC83" s="312">
        <v>11</v>
      </c>
      <c r="AD83" s="911"/>
      <c r="AE83" s="912"/>
      <c r="AF83" s="912"/>
      <c r="AG83" s="326"/>
      <c r="AH83" s="106"/>
      <c r="AI83" s="108"/>
      <c r="AJ83" s="317">
        <v>52</v>
      </c>
      <c r="AL83"/>
      <c r="AM83"/>
      <c r="AN83"/>
      <c r="AO83"/>
    </row>
    <row r="84" spans="1:41" ht="17.149999999999999" customHeight="1">
      <c r="A84" s="948"/>
      <c r="B84" s="967"/>
      <c r="C84" s="320">
        <v>3</v>
      </c>
      <c r="D84" s="106" t="s">
        <v>542</v>
      </c>
      <c r="E84" s="312">
        <v>11</v>
      </c>
      <c r="F84" s="106">
        <v>6</v>
      </c>
      <c r="G84" s="106" t="s">
        <v>542</v>
      </c>
      <c r="H84" s="106">
        <v>11</v>
      </c>
      <c r="I84" s="320">
        <v>3</v>
      </c>
      <c r="J84" s="106" t="s">
        <v>542</v>
      </c>
      <c r="K84" s="312">
        <v>11</v>
      </c>
      <c r="L84" s="914"/>
      <c r="M84" s="915"/>
      <c r="N84" s="915"/>
      <c r="O84" s="318">
        <v>1</v>
      </c>
      <c r="P84" s="106" t="s">
        <v>543</v>
      </c>
      <c r="Q84" s="108">
        <v>2</v>
      </c>
      <c r="R84" s="90"/>
      <c r="S84" s="948"/>
      <c r="T84" s="967"/>
      <c r="U84" s="320">
        <v>6</v>
      </c>
      <c r="V84" s="106" t="s">
        <v>542</v>
      </c>
      <c r="W84" s="312">
        <v>11</v>
      </c>
      <c r="X84" s="106">
        <v>11</v>
      </c>
      <c r="Y84" s="106" t="s">
        <v>542</v>
      </c>
      <c r="Z84" s="106">
        <v>5</v>
      </c>
      <c r="AA84" s="320">
        <v>0</v>
      </c>
      <c r="AB84" s="106" t="s">
        <v>542</v>
      </c>
      <c r="AC84" s="312">
        <v>11</v>
      </c>
      <c r="AD84" s="914"/>
      <c r="AE84" s="915"/>
      <c r="AF84" s="915"/>
      <c r="AG84" s="318">
        <v>0</v>
      </c>
      <c r="AH84" s="106" t="s">
        <v>543</v>
      </c>
      <c r="AI84" s="108">
        <v>3</v>
      </c>
      <c r="AL84"/>
      <c r="AM84"/>
      <c r="AN84"/>
      <c r="AO84"/>
    </row>
    <row r="85" spans="1:41" ht="17.149999999999999" customHeight="1">
      <c r="A85" s="948"/>
      <c r="B85" s="967"/>
      <c r="C85" s="320">
        <v>8</v>
      </c>
      <c r="D85" s="106" t="s">
        <v>542</v>
      </c>
      <c r="E85" s="312">
        <v>11</v>
      </c>
      <c r="F85" s="106">
        <v>11</v>
      </c>
      <c r="G85" s="106" t="s">
        <v>542</v>
      </c>
      <c r="H85" s="106">
        <v>1</v>
      </c>
      <c r="I85" s="320">
        <v>2</v>
      </c>
      <c r="J85" s="106" t="s">
        <v>542</v>
      </c>
      <c r="K85" s="312">
        <v>11</v>
      </c>
      <c r="L85" s="914"/>
      <c r="M85" s="915"/>
      <c r="N85" s="915"/>
      <c r="O85" s="318"/>
      <c r="P85" s="244"/>
      <c r="Q85" s="109"/>
      <c r="R85" s="90"/>
      <c r="S85" s="948"/>
      <c r="T85" s="967"/>
      <c r="U85" s="320">
        <v>4</v>
      </c>
      <c r="V85" s="106" t="s">
        <v>542</v>
      </c>
      <c r="W85" s="312">
        <v>11</v>
      </c>
      <c r="X85" s="106">
        <v>6</v>
      </c>
      <c r="Y85" s="106" t="s">
        <v>542</v>
      </c>
      <c r="Z85" s="106">
        <v>11</v>
      </c>
      <c r="AA85" s="320">
        <v>1</v>
      </c>
      <c r="AB85" s="106" t="s">
        <v>542</v>
      </c>
      <c r="AC85" s="312">
        <v>11</v>
      </c>
      <c r="AD85" s="914"/>
      <c r="AE85" s="915"/>
      <c r="AF85" s="915"/>
      <c r="AG85" s="318"/>
      <c r="AH85" s="244"/>
      <c r="AI85" s="109"/>
      <c r="AL85"/>
      <c r="AM85"/>
      <c r="AN85"/>
      <c r="AO85"/>
    </row>
    <row r="86" spans="1:41" ht="17.149999999999999" customHeight="1">
      <c r="A86" s="948"/>
      <c r="B86" s="967"/>
      <c r="C86" s="320"/>
      <c r="D86" s="106" t="s">
        <v>542</v>
      </c>
      <c r="E86" s="312"/>
      <c r="F86" s="106">
        <v>14</v>
      </c>
      <c r="G86" s="106" t="s">
        <v>542</v>
      </c>
      <c r="H86" s="106">
        <v>12</v>
      </c>
      <c r="I86" s="320"/>
      <c r="J86" s="106" t="s">
        <v>542</v>
      </c>
      <c r="K86" s="312"/>
      <c r="L86" s="914"/>
      <c r="M86" s="915"/>
      <c r="N86" s="915"/>
      <c r="O86" s="969" t="s">
        <v>204</v>
      </c>
      <c r="P86" s="970"/>
      <c r="Q86" s="971"/>
      <c r="R86" s="90"/>
      <c r="S86" s="948"/>
      <c r="T86" s="967"/>
      <c r="U86" s="320"/>
      <c r="V86" s="106" t="s">
        <v>542</v>
      </c>
      <c r="W86" s="312"/>
      <c r="X86" s="106">
        <v>11</v>
      </c>
      <c r="Y86" s="106" t="s">
        <v>542</v>
      </c>
      <c r="Z86" s="106">
        <v>7</v>
      </c>
      <c r="AA86" s="320"/>
      <c r="AB86" s="106" t="s">
        <v>542</v>
      </c>
      <c r="AC86" s="312"/>
      <c r="AD86" s="914"/>
      <c r="AE86" s="915"/>
      <c r="AF86" s="915"/>
      <c r="AG86" s="969" t="s">
        <v>204</v>
      </c>
      <c r="AH86" s="970"/>
      <c r="AI86" s="971"/>
      <c r="AL86"/>
      <c r="AM86"/>
      <c r="AN86"/>
      <c r="AO86"/>
    </row>
    <row r="87" spans="1:41" ht="17.149999999999999" customHeight="1">
      <c r="A87" s="948"/>
      <c r="B87" s="967"/>
      <c r="C87" s="320"/>
      <c r="D87" s="106" t="s">
        <v>542</v>
      </c>
      <c r="E87" s="312"/>
      <c r="F87" s="106"/>
      <c r="G87" s="106" t="s">
        <v>542</v>
      </c>
      <c r="H87" s="106"/>
      <c r="I87" s="320"/>
      <c r="J87" s="106" t="s">
        <v>542</v>
      </c>
      <c r="K87" s="312"/>
      <c r="L87" s="914"/>
      <c r="M87" s="915"/>
      <c r="N87" s="915"/>
      <c r="O87" s="326"/>
      <c r="P87" s="981">
        <v>3</v>
      </c>
      <c r="Q87" s="108"/>
      <c r="R87" s="90"/>
      <c r="S87" s="948"/>
      <c r="T87" s="967"/>
      <c r="U87" s="320"/>
      <c r="V87" s="106" t="s">
        <v>542</v>
      </c>
      <c r="W87" s="312"/>
      <c r="X87" s="106">
        <v>8</v>
      </c>
      <c r="Y87" s="106" t="s">
        <v>542</v>
      </c>
      <c r="Z87" s="106">
        <v>11</v>
      </c>
      <c r="AA87" s="320"/>
      <c r="AB87" s="106" t="s">
        <v>542</v>
      </c>
      <c r="AC87" s="312"/>
      <c r="AD87" s="914"/>
      <c r="AE87" s="915"/>
      <c r="AF87" s="915"/>
      <c r="AG87" s="326"/>
      <c r="AH87" s="981">
        <v>4</v>
      </c>
      <c r="AI87" s="108"/>
      <c r="AL87"/>
      <c r="AM87"/>
      <c r="AN87"/>
      <c r="AO87"/>
    </row>
    <row r="88" spans="1:41" ht="17.149999999999999" customHeight="1" thickBot="1">
      <c r="A88" s="949"/>
      <c r="B88" s="968"/>
      <c r="C88" s="323">
        <v>0</v>
      </c>
      <c r="D88" s="114" t="s">
        <v>542</v>
      </c>
      <c r="E88" s="325">
        <v>3</v>
      </c>
      <c r="F88" s="114">
        <v>3</v>
      </c>
      <c r="G88" s="114" t="s">
        <v>542</v>
      </c>
      <c r="H88" s="114">
        <v>1</v>
      </c>
      <c r="I88" s="323">
        <v>0</v>
      </c>
      <c r="J88" s="114" t="s">
        <v>542</v>
      </c>
      <c r="K88" s="325">
        <v>3</v>
      </c>
      <c r="L88" s="917"/>
      <c r="M88" s="918"/>
      <c r="N88" s="918"/>
      <c r="O88" s="327"/>
      <c r="P88" s="982"/>
      <c r="Q88" s="328"/>
      <c r="R88" s="90"/>
      <c r="S88" s="949"/>
      <c r="T88" s="968"/>
      <c r="U88" s="323">
        <v>0</v>
      </c>
      <c r="V88" s="114" t="s">
        <v>542</v>
      </c>
      <c r="W88" s="325">
        <v>3</v>
      </c>
      <c r="X88" s="114">
        <v>2</v>
      </c>
      <c r="Y88" s="114" t="s">
        <v>542</v>
      </c>
      <c r="Z88" s="114">
        <v>3</v>
      </c>
      <c r="AA88" s="323">
        <v>0</v>
      </c>
      <c r="AB88" s="114" t="s">
        <v>542</v>
      </c>
      <c r="AC88" s="325">
        <v>3</v>
      </c>
      <c r="AD88" s="917"/>
      <c r="AE88" s="918"/>
      <c r="AF88" s="918"/>
      <c r="AG88" s="327"/>
      <c r="AH88" s="982"/>
      <c r="AI88" s="328"/>
      <c r="AL88"/>
      <c r="AM88"/>
      <c r="AN88"/>
      <c r="AO88"/>
    </row>
    <row r="89" spans="1:41" ht="6.75" customHeight="1">
      <c r="A89" s="106"/>
      <c r="B89" s="332"/>
      <c r="C89" s="244"/>
      <c r="D89" s="106"/>
      <c r="E89" s="244"/>
      <c r="F89" s="244"/>
      <c r="G89" s="106"/>
      <c r="H89" s="244"/>
      <c r="I89" s="244"/>
      <c r="J89" s="106"/>
      <c r="K89" s="244"/>
      <c r="L89" s="106"/>
      <c r="M89" s="106"/>
      <c r="N89" s="106"/>
      <c r="O89" s="106"/>
      <c r="P89" s="106"/>
      <c r="Q89" s="106"/>
      <c r="R89" s="90"/>
      <c r="S89" s="106"/>
      <c r="T89" s="332"/>
      <c r="U89" s="244"/>
      <c r="V89" s="106"/>
      <c r="W89" s="244"/>
      <c r="X89" s="244"/>
      <c r="Y89" s="106"/>
      <c r="Z89" s="244"/>
      <c r="AA89" s="244"/>
      <c r="AB89" s="106"/>
      <c r="AC89" s="244"/>
      <c r="AD89" s="106"/>
      <c r="AE89" s="106"/>
      <c r="AF89" s="106"/>
      <c r="AG89" s="106"/>
      <c r="AH89" s="106"/>
      <c r="AI89" s="106"/>
      <c r="AL89"/>
      <c r="AM89"/>
      <c r="AN89"/>
      <c r="AO89"/>
    </row>
    <row r="90" spans="1:41">
      <c r="A90" s="330"/>
      <c r="B90" s="329" t="s">
        <v>569</v>
      </c>
      <c r="C90" s="329"/>
      <c r="D90" s="329"/>
      <c r="E90" s="329" t="s">
        <v>570</v>
      </c>
      <c r="K90" s="330"/>
      <c r="L90" s="329" t="s">
        <v>571</v>
      </c>
      <c r="M90" s="329"/>
      <c r="O90" s="333" t="s">
        <v>572</v>
      </c>
      <c r="R90" s="90"/>
      <c r="S90" s="330"/>
      <c r="T90" s="329" t="s">
        <v>569</v>
      </c>
      <c r="U90" s="329"/>
      <c r="V90" s="329"/>
      <c r="W90" s="329" t="s">
        <v>570</v>
      </c>
      <c r="AC90" s="330"/>
      <c r="AD90" s="329" t="s">
        <v>571</v>
      </c>
      <c r="AE90" s="329"/>
      <c r="AG90" s="333" t="s">
        <v>572</v>
      </c>
      <c r="AL90"/>
      <c r="AM90"/>
      <c r="AN90"/>
      <c r="AO90"/>
    </row>
    <row r="91" spans="1:41" ht="24.75" customHeight="1">
      <c r="A91" s="294" t="s">
        <v>357</v>
      </c>
      <c r="G91" s="295" t="s">
        <v>526</v>
      </c>
      <c r="H91" s="296" t="s">
        <v>574</v>
      </c>
      <c r="I91" s="296" t="s">
        <v>528</v>
      </c>
      <c r="J91" s="297"/>
      <c r="K91" s="298" t="s">
        <v>529</v>
      </c>
      <c r="L91" s="956" t="s">
        <v>530</v>
      </c>
      <c r="M91" s="956"/>
      <c r="N91" s="956"/>
      <c r="O91" s="957" t="s">
        <v>531</v>
      </c>
      <c r="P91" s="957"/>
      <c r="Q91" s="957"/>
      <c r="R91" s="90"/>
      <c r="S91" s="294" t="s">
        <v>357</v>
      </c>
      <c r="Y91" s="295" t="s">
        <v>526</v>
      </c>
      <c r="Z91" s="296" t="s">
        <v>573</v>
      </c>
      <c r="AA91" s="296" t="s">
        <v>528</v>
      </c>
      <c r="AB91" s="297"/>
      <c r="AC91" s="298" t="s">
        <v>529</v>
      </c>
      <c r="AD91" s="956" t="s">
        <v>530</v>
      </c>
      <c r="AE91" s="956"/>
      <c r="AF91" s="956"/>
      <c r="AG91" s="957" t="s">
        <v>531</v>
      </c>
      <c r="AH91" s="957"/>
      <c r="AI91" s="957"/>
      <c r="AL91"/>
      <c r="AM91"/>
      <c r="AN91"/>
      <c r="AO91"/>
    </row>
    <row r="92" spans="1:41" ht="13.5" customHeight="1">
      <c r="B92" t="s">
        <v>533</v>
      </c>
      <c r="O92" s="956" t="s">
        <v>526</v>
      </c>
      <c r="P92" s="960">
        <v>15</v>
      </c>
      <c r="Q92" s="956" t="s">
        <v>529</v>
      </c>
      <c r="R92" s="336"/>
      <c r="T92" t="s">
        <v>533</v>
      </c>
      <c r="AG92" s="956" t="s">
        <v>526</v>
      </c>
      <c r="AH92" s="960">
        <v>16</v>
      </c>
      <c r="AI92" s="956" t="s">
        <v>529</v>
      </c>
      <c r="AJ92" s="305"/>
      <c r="AK92" s="302"/>
      <c r="AL92"/>
      <c r="AM92"/>
      <c r="AN92"/>
      <c r="AO92"/>
    </row>
    <row r="93" spans="1:41" ht="15" customHeight="1" thickBot="1">
      <c r="O93" s="958"/>
      <c r="P93" s="961"/>
      <c r="Q93" s="958"/>
      <c r="R93" s="90"/>
      <c r="AG93" s="958"/>
      <c r="AH93" s="961"/>
      <c r="AI93" s="958"/>
      <c r="AL93"/>
      <c r="AM93"/>
      <c r="AN93"/>
      <c r="AO93"/>
    </row>
    <row r="94" spans="1:41" ht="13.5" thickBot="1">
      <c r="A94" s="308"/>
      <c r="B94" s="309"/>
      <c r="C94" s="962" t="str">
        <f>B95</f>
        <v>田中　伸幸</v>
      </c>
      <c r="D94" s="963"/>
      <c r="E94" s="964"/>
      <c r="F94" s="962" t="str">
        <f>B101</f>
        <v>佐藤　玲央</v>
      </c>
      <c r="G94" s="963"/>
      <c r="H94" s="964"/>
      <c r="I94" s="962" t="str">
        <f>B107</f>
        <v>吉田　健太</v>
      </c>
      <c r="J94" s="963"/>
      <c r="K94" s="964"/>
      <c r="L94" s="962" t="str">
        <f>B113</f>
        <v>小平　育子</v>
      </c>
      <c r="M94" s="963"/>
      <c r="N94" s="963"/>
      <c r="O94" s="965" t="s">
        <v>540</v>
      </c>
      <c r="P94" s="963"/>
      <c r="Q94" s="966"/>
      <c r="R94" s="90"/>
      <c r="S94" s="308"/>
      <c r="T94" s="309"/>
      <c r="U94" s="962" t="str">
        <f>T95</f>
        <v>菊地　　諄</v>
      </c>
      <c r="V94" s="963"/>
      <c r="W94" s="964"/>
      <c r="X94" s="962" t="str">
        <f>T101</f>
        <v>長尾　駿平</v>
      </c>
      <c r="Y94" s="963"/>
      <c r="Z94" s="964"/>
      <c r="AA94" s="962" t="str">
        <f>T107</f>
        <v>遠藤　優美</v>
      </c>
      <c r="AB94" s="963"/>
      <c r="AC94" s="964"/>
      <c r="AD94" s="962" t="str">
        <f>T113</f>
        <v>中島　銀太</v>
      </c>
      <c r="AE94" s="963"/>
      <c r="AF94" s="966"/>
      <c r="AG94" s="965" t="s">
        <v>540</v>
      </c>
      <c r="AH94" s="963"/>
      <c r="AI94" s="966"/>
      <c r="AL94"/>
      <c r="AM94"/>
      <c r="AN94"/>
      <c r="AO94"/>
    </row>
    <row r="95" spans="1:41" ht="17.149999999999999" customHeight="1">
      <c r="A95" s="948">
        <v>1</v>
      </c>
      <c r="B95" s="967" t="str">
        <f>IF(R95="","",VLOOKUP(R95,$AL$2:$AO$150,2,0))</f>
        <v>田中　伸幸</v>
      </c>
      <c r="C95" s="953"/>
      <c r="D95" s="954"/>
      <c r="E95" s="955"/>
      <c r="F95" s="106"/>
      <c r="G95" s="106" t="s">
        <v>542</v>
      </c>
      <c r="H95" s="311"/>
      <c r="I95" s="106">
        <v>8</v>
      </c>
      <c r="J95" s="106" t="s">
        <v>542</v>
      </c>
      <c r="K95" s="312">
        <v>11</v>
      </c>
      <c r="L95" s="106">
        <v>11</v>
      </c>
      <c r="M95" s="106" t="s">
        <v>542</v>
      </c>
      <c r="N95" s="106">
        <v>3</v>
      </c>
      <c r="O95" s="313"/>
      <c r="P95" s="314"/>
      <c r="Q95" s="315"/>
      <c r="R95" s="90">
        <v>53</v>
      </c>
      <c r="S95" s="947">
        <v>1</v>
      </c>
      <c r="T95" s="983" t="str">
        <f>IF(AJ95="","",VLOOKUP(AJ95,$AL$2:$AO$150,2,0))</f>
        <v>菊地　　諄</v>
      </c>
      <c r="U95" s="953"/>
      <c r="V95" s="954"/>
      <c r="W95" s="955"/>
      <c r="X95" s="106">
        <v>11</v>
      </c>
      <c r="Y95" s="106" t="s">
        <v>542</v>
      </c>
      <c r="Z95" s="311">
        <v>5</v>
      </c>
      <c r="AA95" s="106">
        <v>11</v>
      </c>
      <c r="AB95" s="106" t="s">
        <v>542</v>
      </c>
      <c r="AC95" s="312">
        <v>4</v>
      </c>
      <c r="AD95" s="106">
        <v>11</v>
      </c>
      <c r="AE95" s="106" t="s">
        <v>542</v>
      </c>
      <c r="AF95" s="106">
        <v>5</v>
      </c>
      <c r="AG95" s="313"/>
      <c r="AH95" s="314"/>
      <c r="AI95" s="315"/>
      <c r="AJ95" s="317">
        <v>57</v>
      </c>
      <c r="AL95"/>
      <c r="AM95"/>
      <c r="AN95"/>
      <c r="AO95"/>
    </row>
    <row r="96" spans="1:41" ht="17.149999999999999" customHeight="1">
      <c r="A96" s="948"/>
      <c r="B96" s="967"/>
      <c r="C96" s="914"/>
      <c r="D96" s="915"/>
      <c r="E96" s="916"/>
      <c r="F96" s="106"/>
      <c r="G96" s="106" t="s">
        <v>542</v>
      </c>
      <c r="H96" s="312"/>
      <c r="I96" s="106">
        <v>5</v>
      </c>
      <c r="J96" s="106" t="s">
        <v>542</v>
      </c>
      <c r="K96" s="312">
        <v>11</v>
      </c>
      <c r="L96" s="106">
        <v>11</v>
      </c>
      <c r="M96" s="106" t="s">
        <v>542</v>
      </c>
      <c r="N96" s="106">
        <v>3</v>
      </c>
      <c r="O96" s="318">
        <v>1</v>
      </c>
      <c r="P96" s="106" t="s">
        <v>543</v>
      </c>
      <c r="Q96" s="108">
        <v>1</v>
      </c>
      <c r="R96" s="90"/>
      <c r="S96" s="948"/>
      <c r="T96" s="984"/>
      <c r="U96" s="914"/>
      <c r="V96" s="915"/>
      <c r="W96" s="916"/>
      <c r="X96" s="106">
        <v>8</v>
      </c>
      <c r="Y96" s="106" t="s">
        <v>542</v>
      </c>
      <c r="Z96" s="312">
        <v>11</v>
      </c>
      <c r="AA96" s="106">
        <v>11</v>
      </c>
      <c r="AB96" s="106" t="s">
        <v>542</v>
      </c>
      <c r="AC96" s="312">
        <v>8</v>
      </c>
      <c r="AD96" s="106">
        <v>11</v>
      </c>
      <c r="AE96" s="106" t="s">
        <v>542</v>
      </c>
      <c r="AF96" s="106">
        <v>5</v>
      </c>
      <c r="AG96" s="318">
        <v>3</v>
      </c>
      <c r="AH96" s="106" t="s">
        <v>543</v>
      </c>
      <c r="AI96" s="108">
        <v>0</v>
      </c>
      <c r="AL96"/>
      <c r="AM96"/>
      <c r="AN96"/>
      <c r="AO96"/>
    </row>
    <row r="97" spans="1:41" ht="17.149999999999999" customHeight="1">
      <c r="A97" s="948"/>
      <c r="B97" s="967"/>
      <c r="C97" s="914"/>
      <c r="D97" s="915"/>
      <c r="E97" s="916"/>
      <c r="F97" s="106"/>
      <c r="G97" s="106" t="s">
        <v>542</v>
      </c>
      <c r="H97" s="312"/>
      <c r="I97" s="106">
        <v>4</v>
      </c>
      <c r="J97" s="106" t="s">
        <v>542</v>
      </c>
      <c r="K97" s="312">
        <v>11</v>
      </c>
      <c r="L97" s="106">
        <v>11</v>
      </c>
      <c r="M97" s="106" t="s">
        <v>542</v>
      </c>
      <c r="N97" s="106">
        <v>8</v>
      </c>
      <c r="O97" s="318"/>
      <c r="P97" s="244"/>
      <c r="Q97" s="109"/>
      <c r="R97" s="90"/>
      <c r="S97" s="948"/>
      <c r="T97" s="984"/>
      <c r="U97" s="914"/>
      <c r="V97" s="915"/>
      <c r="W97" s="916"/>
      <c r="X97" s="106">
        <v>11</v>
      </c>
      <c r="Y97" s="106" t="s">
        <v>542</v>
      </c>
      <c r="Z97" s="312">
        <v>9</v>
      </c>
      <c r="AA97" s="106">
        <v>11</v>
      </c>
      <c r="AB97" s="106" t="s">
        <v>542</v>
      </c>
      <c r="AC97" s="312">
        <v>1</v>
      </c>
      <c r="AD97" s="106">
        <v>11</v>
      </c>
      <c r="AE97" s="106" t="s">
        <v>542</v>
      </c>
      <c r="AF97" s="106">
        <v>1</v>
      </c>
      <c r="AG97" s="318"/>
      <c r="AH97" s="244"/>
      <c r="AI97" s="109"/>
      <c r="AL97"/>
      <c r="AM97"/>
      <c r="AN97"/>
      <c r="AO97"/>
    </row>
    <row r="98" spans="1:41" ht="17.149999999999999" customHeight="1">
      <c r="A98" s="948"/>
      <c r="B98" s="967"/>
      <c r="C98" s="914"/>
      <c r="D98" s="915"/>
      <c r="E98" s="916"/>
      <c r="F98" s="106"/>
      <c r="G98" s="106" t="s">
        <v>542</v>
      </c>
      <c r="H98" s="106"/>
      <c r="I98" s="320"/>
      <c r="J98" s="106" t="s">
        <v>542</v>
      </c>
      <c r="K98" s="312"/>
      <c r="L98" s="320"/>
      <c r="M98" s="106" t="s">
        <v>542</v>
      </c>
      <c r="N98" s="106"/>
      <c r="O98" s="969" t="s">
        <v>204</v>
      </c>
      <c r="P98" s="970"/>
      <c r="Q98" s="971"/>
      <c r="R98" s="90"/>
      <c r="S98" s="948"/>
      <c r="T98" s="984"/>
      <c r="U98" s="914"/>
      <c r="V98" s="915"/>
      <c r="W98" s="916"/>
      <c r="X98" s="106">
        <v>11</v>
      </c>
      <c r="Y98" s="106" t="s">
        <v>542</v>
      </c>
      <c r="Z98" s="106">
        <v>5</v>
      </c>
      <c r="AA98" s="320"/>
      <c r="AB98" s="106" t="s">
        <v>542</v>
      </c>
      <c r="AC98" s="312"/>
      <c r="AD98" s="320"/>
      <c r="AE98" s="106" t="s">
        <v>542</v>
      </c>
      <c r="AF98" s="106"/>
      <c r="AG98" s="969" t="s">
        <v>204</v>
      </c>
      <c r="AH98" s="970"/>
      <c r="AI98" s="971"/>
      <c r="AL98"/>
      <c r="AM98"/>
      <c r="AN98"/>
      <c r="AO98"/>
    </row>
    <row r="99" spans="1:41" ht="17.149999999999999" customHeight="1">
      <c r="A99" s="948"/>
      <c r="B99" s="967"/>
      <c r="C99" s="914"/>
      <c r="D99" s="915"/>
      <c r="E99" s="916"/>
      <c r="F99" s="321"/>
      <c r="G99" s="116" t="s">
        <v>542</v>
      </c>
      <c r="H99" s="116"/>
      <c r="I99" s="321"/>
      <c r="J99" s="116" t="s">
        <v>542</v>
      </c>
      <c r="K99" s="322"/>
      <c r="L99" s="321"/>
      <c r="M99" s="116" t="s">
        <v>542</v>
      </c>
      <c r="N99" s="116"/>
      <c r="O99" s="318"/>
      <c r="P99" s="981">
        <v>2</v>
      </c>
      <c r="Q99" s="109"/>
      <c r="R99" s="90"/>
      <c r="S99" s="948"/>
      <c r="T99" s="984"/>
      <c r="U99" s="914"/>
      <c r="V99" s="915"/>
      <c r="W99" s="916"/>
      <c r="X99" s="321"/>
      <c r="Y99" s="116" t="s">
        <v>542</v>
      </c>
      <c r="Z99" s="116"/>
      <c r="AA99" s="321"/>
      <c r="AB99" s="116" t="s">
        <v>542</v>
      </c>
      <c r="AC99" s="322"/>
      <c r="AD99" s="321"/>
      <c r="AE99" s="116" t="s">
        <v>542</v>
      </c>
      <c r="AF99" s="116"/>
      <c r="AG99" s="318"/>
      <c r="AH99" s="981">
        <v>1</v>
      </c>
      <c r="AI99" s="109"/>
      <c r="AL99"/>
      <c r="AM99"/>
      <c r="AN99"/>
      <c r="AO99"/>
    </row>
    <row r="100" spans="1:41" ht="17.149999999999999" customHeight="1" thickBot="1">
      <c r="A100" s="949"/>
      <c r="B100" s="968"/>
      <c r="C100" s="917"/>
      <c r="D100" s="918"/>
      <c r="E100" s="919"/>
      <c r="F100" s="323"/>
      <c r="G100" s="114" t="s">
        <v>542</v>
      </c>
      <c r="H100" s="114"/>
      <c r="I100" s="323">
        <v>0</v>
      </c>
      <c r="J100" s="114" t="s">
        <v>542</v>
      </c>
      <c r="K100" s="114">
        <v>3</v>
      </c>
      <c r="L100" s="323">
        <v>3</v>
      </c>
      <c r="M100" s="114" t="s">
        <v>542</v>
      </c>
      <c r="N100" s="114">
        <v>0</v>
      </c>
      <c r="O100" s="324"/>
      <c r="P100" s="982"/>
      <c r="Q100" s="115"/>
      <c r="R100" s="90"/>
      <c r="S100" s="949"/>
      <c r="T100" s="985"/>
      <c r="U100" s="917"/>
      <c r="V100" s="918"/>
      <c r="W100" s="919"/>
      <c r="X100" s="323">
        <v>3</v>
      </c>
      <c r="Y100" s="114" t="s">
        <v>542</v>
      </c>
      <c r="Z100" s="114">
        <v>1</v>
      </c>
      <c r="AA100" s="323">
        <v>3</v>
      </c>
      <c r="AB100" s="114" t="s">
        <v>542</v>
      </c>
      <c r="AC100" s="114">
        <v>0</v>
      </c>
      <c r="AD100" s="323">
        <v>3</v>
      </c>
      <c r="AE100" s="114" t="s">
        <v>542</v>
      </c>
      <c r="AF100" s="114">
        <v>0</v>
      </c>
      <c r="AG100" s="324"/>
      <c r="AH100" s="982"/>
      <c r="AI100" s="115"/>
      <c r="AL100"/>
      <c r="AM100"/>
      <c r="AN100"/>
      <c r="AO100"/>
    </row>
    <row r="101" spans="1:41" ht="17.149999999999999" customHeight="1">
      <c r="A101" s="947">
        <v>2</v>
      </c>
      <c r="B101" s="978" t="str">
        <f>IF(R101="","",VLOOKUP(R101,$AL$2:$AO$150,2,0))</f>
        <v>佐藤　玲央</v>
      </c>
      <c r="C101" s="320"/>
      <c r="D101" s="106" t="s">
        <v>542</v>
      </c>
      <c r="E101" s="312"/>
      <c r="F101" s="953"/>
      <c r="G101" s="954"/>
      <c r="H101" s="955"/>
      <c r="I101" s="320"/>
      <c r="J101" s="106" t="s">
        <v>542</v>
      </c>
      <c r="K101" s="312"/>
      <c r="L101" s="320"/>
      <c r="M101" s="106" t="s">
        <v>542</v>
      </c>
      <c r="N101" s="106"/>
      <c r="O101" s="313"/>
      <c r="P101" s="314"/>
      <c r="Q101" s="315"/>
      <c r="R101" s="90">
        <v>54</v>
      </c>
      <c r="S101" s="947">
        <v>2</v>
      </c>
      <c r="T101" s="986" t="str">
        <f>IF(AJ101="","",VLOOKUP(AJ101,$AL$2:$AO$150,2,0))</f>
        <v>長尾　駿平</v>
      </c>
      <c r="U101" s="320">
        <v>5</v>
      </c>
      <c r="V101" s="106" t="s">
        <v>542</v>
      </c>
      <c r="W101" s="312">
        <v>11</v>
      </c>
      <c r="X101" s="953"/>
      <c r="Y101" s="954"/>
      <c r="Z101" s="955"/>
      <c r="AA101" s="320">
        <v>9</v>
      </c>
      <c r="AB101" s="106" t="s">
        <v>542</v>
      </c>
      <c r="AC101" s="312">
        <v>11</v>
      </c>
      <c r="AD101" s="320">
        <v>5</v>
      </c>
      <c r="AE101" s="106" t="s">
        <v>542</v>
      </c>
      <c r="AF101" s="106">
        <v>11</v>
      </c>
      <c r="AG101" s="313"/>
      <c r="AH101" s="314"/>
      <c r="AI101" s="315"/>
      <c r="AJ101" s="317">
        <v>58</v>
      </c>
      <c r="AL101"/>
      <c r="AM101"/>
      <c r="AN101"/>
      <c r="AO101"/>
    </row>
    <row r="102" spans="1:41" ht="17.149999999999999" customHeight="1">
      <c r="A102" s="948"/>
      <c r="B102" s="967"/>
      <c r="C102" s="320"/>
      <c r="D102" s="106" t="s">
        <v>542</v>
      </c>
      <c r="E102" s="312"/>
      <c r="F102" s="914"/>
      <c r="G102" s="915"/>
      <c r="H102" s="916"/>
      <c r="I102" s="320"/>
      <c r="J102" s="106" t="s">
        <v>542</v>
      </c>
      <c r="K102" s="312"/>
      <c r="L102" s="320"/>
      <c r="M102" s="106" t="s">
        <v>542</v>
      </c>
      <c r="N102" s="106"/>
      <c r="O102" s="318"/>
      <c r="P102" s="106" t="s">
        <v>543</v>
      </c>
      <c r="Q102" s="108"/>
      <c r="R102" s="90"/>
      <c r="S102" s="948"/>
      <c r="T102" s="987"/>
      <c r="U102" s="320">
        <v>11</v>
      </c>
      <c r="V102" s="106" t="s">
        <v>542</v>
      </c>
      <c r="W102" s="312">
        <v>8</v>
      </c>
      <c r="X102" s="914"/>
      <c r="Y102" s="915"/>
      <c r="Z102" s="916"/>
      <c r="AA102" s="320">
        <v>11</v>
      </c>
      <c r="AB102" s="106" t="s">
        <v>542</v>
      </c>
      <c r="AC102" s="312">
        <v>2</v>
      </c>
      <c r="AD102" s="320">
        <v>6</v>
      </c>
      <c r="AE102" s="106" t="s">
        <v>542</v>
      </c>
      <c r="AF102" s="106">
        <v>11</v>
      </c>
      <c r="AG102" s="318">
        <v>1</v>
      </c>
      <c r="AH102" s="106" t="s">
        <v>543</v>
      </c>
      <c r="AI102" s="108">
        <v>2</v>
      </c>
      <c r="AL102"/>
      <c r="AM102"/>
      <c r="AN102"/>
      <c r="AO102"/>
    </row>
    <row r="103" spans="1:41" ht="17.149999999999999" customHeight="1">
      <c r="A103" s="948"/>
      <c r="B103" s="967"/>
      <c r="C103" s="320"/>
      <c r="D103" s="106" t="s">
        <v>542</v>
      </c>
      <c r="E103" s="312"/>
      <c r="F103" s="914"/>
      <c r="G103" s="915"/>
      <c r="H103" s="916"/>
      <c r="I103" s="320"/>
      <c r="J103" s="106" t="s">
        <v>542</v>
      </c>
      <c r="K103" s="312"/>
      <c r="L103" s="320"/>
      <c r="M103" s="106" t="s">
        <v>542</v>
      </c>
      <c r="N103" s="106"/>
      <c r="O103" s="318"/>
      <c r="P103" s="244"/>
      <c r="Q103" s="109"/>
      <c r="R103" s="90"/>
      <c r="S103" s="948"/>
      <c r="T103" s="987"/>
      <c r="U103" s="320">
        <v>9</v>
      </c>
      <c r="V103" s="106" t="s">
        <v>542</v>
      </c>
      <c r="W103" s="312">
        <v>11</v>
      </c>
      <c r="X103" s="914"/>
      <c r="Y103" s="915"/>
      <c r="Z103" s="916"/>
      <c r="AA103" s="320">
        <v>11</v>
      </c>
      <c r="AB103" s="106" t="s">
        <v>542</v>
      </c>
      <c r="AC103" s="312">
        <v>5</v>
      </c>
      <c r="AD103" s="320">
        <v>11</v>
      </c>
      <c r="AE103" s="106" t="s">
        <v>542</v>
      </c>
      <c r="AF103" s="106">
        <v>8</v>
      </c>
      <c r="AG103" s="318"/>
      <c r="AH103" s="244"/>
      <c r="AI103" s="109"/>
      <c r="AL103"/>
      <c r="AM103"/>
      <c r="AN103"/>
      <c r="AO103"/>
    </row>
    <row r="104" spans="1:41" ht="17.149999999999999" customHeight="1">
      <c r="A104" s="948"/>
      <c r="B104" s="967"/>
      <c r="C104" s="320"/>
      <c r="D104" s="106" t="s">
        <v>542</v>
      </c>
      <c r="E104" s="312"/>
      <c r="F104" s="914"/>
      <c r="G104" s="915"/>
      <c r="H104" s="916"/>
      <c r="I104" s="320"/>
      <c r="J104" s="106" t="s">
        <v>542</v>
      </c>
      <c r="K104" s="312"/>
      <c r="L104" s="320"/>
      <c r="M104" s="106" t="s">
        <v>542</v>
      </c>
      <c r="N104" s="106"/>
      <c r="O104" s="969" t="s">
        <v>204</v>
      </c>
      <c r="P104" s="970"/>
      <c r="Q104" s="971"/>
      <c r="R104" s="90"/>
      <c r="S104" s="948"/>
      <c r="T104" s="987"/>
      <c r="U104" s="320">
        <v>5</v>
      </c>
      <c r="V104" s="106" t="s">
        <v>542</v>
      </c>
      <c r="W104" s="312">
        <v>11</v>
      </c>
      <c r="X104" s="914"/>
      <c r="Y104" s="915"/>
      <c r="Z104" s="916"/>
      <c r="AA104" s="320">
        <v>11</v>
      </c>
      <c r="AB104" s="106" t="s">
        <v>542</v>
      </c>
      <c r="AC104" s="312">
        <v>7</v>
      </c>
      <c r="AD104" s="320">
        <v>11</v>
      </c>
      <c r="AE104" s="106" t="s">
        <v>542</v>
      </c>
      <c r="AF104" s="106">
        <v>8</v>
      </c>
      <c r="AG104" s="969" t="s">
        <v>204</v>
      </c>
      <c r="AH104" s="970"/>
      <c r="AI104" s="971"/>
      <c r="AL104"/>
      <c r="AM104"/>
      <c r="AN104"/>
      <c r="AO104"/>
    </row>
    <row r="105" spans="1:41" ht="17.149999999999999" customHeight="1">
      <c r="A105" s="948"/>
      <c r="B105" s="967"/>
      <c r="C105" s="320"/>
      <c r="D105" s="106" t="s">
        <v>542</v>
      </c>
      <c r="E105" s="312"/>
      <c r="F105" s="914"/>
      <c r="G105" s="915"/>
      <c r="H105" s="916"/>
      <c r="I105" s="320"/>
      <c r="J105" s="106" t="s">
        <v>542</v>
      </c>
      <c r="K105" s="312"/>
      <c r="L105" s="320"/>
      <c r="M105" s="106" t="s">
        <v>542</v>
      </c>
      <c r="N105" s="106"/>
      <c r="O105" s="318"/>
      <c r="P105" s="979"/>
      <c r="Q105" s="109"/>
      <c r="R105" s="90"/>
      <c r="S105" s="948"/>
      <c r="T105" s="987"/>
      <c r="U105" s="320"/>
      <c r="V105" s="106" t="s">
        <v>542</v>
      </c>
      <c r="W105" s="312"/>
      <c r="X105" s="914"/>
      <c r="Y105" s="915"/>
      <c r="Z105" s="916"/>
      <c r="AA105" s="320"/>
      <c r="AB105" s="106" t="s">
        <v>542</v>
      </c>
      <c r="AC105" s="312"/>
      <c r="AD105" s="320">
        <v>10</v>
      </c>
      <c r="AE105" s="106" t="s">
        <v>542</v>
      </c>
      <c r="AF105" s="106">
        <v>12</v>
      </c>
      <c r="AG105" s="318"/>
      <c r="AH105" s="981">
        <v>3</v>
      </c>
      <c r="AI105" s="109"/>
      <c r="AL105"/>
      <c r="AM105"/>
      <c r="AN105"/>
      <c r="AO105"/>
    </row>
    <row r="106" spans="1:41" ht="17.149999999999999" customHeight="1" thickBot="1">
      <c r="A106" s="949"/>
      <c r="B106" s="968"/>
      <c r="C106" s="323"/>
      <c r="D106" s="114" t="s">
        <v>542</v>
      </c>
      <c r="E106" s="325"/>
      <c r="F106" s="917"/>
      <c r="G106" s="918"/>
      <c r="H106" s="919"/>
      <c r="I106" s="323"/>
      <c r="J106" s="114" t="s">
        <v>542</v>
      </c>
      <c r="K106" s="325"/>
      <c r="L106" s="323"/>
      <c r="M106" s="114" t="s">
        <v>542</v>
      </c>
      <c r="N106" s="114"/>
      <c r="O106" s="324"/>
      <c r="P106" s="980"/>
      <c r="Q106" s="115"/>
      <c r="R106" s="90"/>
      <c r="S106" s="949"/>
      <c r="T106" s="988"/>
      <c r="U106" s="323">
        <v>1</v>
      </c>
      <c r="V106" s="114" t="s">
        <v>542</v>
      </c>
      <c r="W106" s="325">
        <v>3</v>
      </c>
      <c r="X106" s="917"/>
      <c r="Y106" s="918"/>
      <c r="Z106" s="919"/>
      <c r="AA106" s="323">
        <v>3</v>
      </c>
      <c r="AB106" s="114" t="s">
        <v>542</v>
      </c>
      <c r="AC106" s="325">
        <v>1</v>
      </c>
      <c r="AD106" s="323">
        <v>2</v>
      </c>
      <c r="AE106" s="114" t="s">
        <v>542</v>
      </c>
      <c r="AF106" s="114">
        <v>3</v>
      </c>
      <c r="AG106" s="324"/>
      <c r="AH106" s="982"/>
      <c r="AI106" s="115"/>
      <c r="AL106"/>
      <c r="AM106"/>
      <c r="AN106"/>
      <c r="AO106"/>
    </row>
    <row r="107" spans="1:41" ht="17.149999999999999" customHeight="1">
      <c r="A107" s="947">
        <v>3</v>
      </c>
      <c r="B107" s="978" t="str">
        <f>IF(R107="","",VLOOKUP(R107,$AL$2:$AO$150,2,0))</f>
        <v>吉田　健太</v>
      </c>
      <c r="C107" s="320">
        <v>11</v>
      </c>
      <c r="D107" s="106" t="s">
        <v>542</v>
      </c>
      <c r="E107" s="312">
        <v>8</v>
      </c>
      <c r="F107" s="106"/>
      <c r="G107" s="106" t="s">
        <v>542</v>
      </c>
      <c r="H107" s="106"/>
      <c r="I107" s="911"/>
      <c r="J107" s="912"/>
      <c r="K107" s="913"/>
      <c r="L107" s="320">
        <v>11</v>
      </c>
      <c r="M107" s="106" t="s">
        <v>542</v>
      </c>
      <c r="N107" s="106">
        <v>1</v>
      </c>
      <c r="O107" s="313"/>
      <c r="P107" s="314"/>
      <c r="Q107" s="315"/>
      <c r="R107" s="90">
        <v>55</v>
      </c>
      <c r="S107" s="947">
        <v>3</v>
      </c>
      <c r="T107" s="986" t="str">
        <f>IF(AJ107="","",VLOOKUP(AJ107,$AL$2:$AO$150,2,0))</f>
        <v>遠藤　優美</v>
      </c>
      <c r="U107" s="320">
        <v>4</v>
      </c>
      <c r="V107" s="106" t="s">
        <v>542</v>
      </c>
      <c r="W107" s="312">
        <v>11</v>
      </c>
      <c r="X107" s="106">
        <v>11</v>
      </c>
      <c r="Y107" s="106" t="s">
        <v>542</v>
      </c>
      <c r="Z107" s="106">
        <v>9</v>
      </c>
      <c r="AA107" s="953"/>
      <c r="AB107" s="954"/>
      <c r="AC107" s="955"/>
      <c r="AD107" s="320">
        <v>6</v>
      </c>
      <c r="AE107" s="106" t="s">
        <v>542</v>
      </c>
      <c r="AF107" s="106">
        <v>11</v>
      </c>
      <c r="AG107" s="313"/>
      <c r="AH107" s="314"/>
      <c r="AI107" s="315"/>
      <c r="AJ107" s="317">
        <v>59</v>
      </c>
      <c r="AL107"/>
      <c r="AM107"/>
      <c r="AN107"/>
      <c r="AO107"/>
    </row>
    <row r="108" spans="1:41" ht="17.149999999999999" customHeight="1">
      <c r="A108" s="948"/>
      <c r="B108" s="967"/>
      <c r="C108" s="320">
        <v>11</v>
      </c>
      <c r="D108" s="106" t="s">
        <v>542</v>
      </c>
      <c r="E108" s="312">
        <v>5</v>
      </c>
      <c r="F108" s="106"/>
      <c r="G108" s="106" t="s">
        <v>542</v>
      </c>
      <c r="H108" s="106"/>
      <c r="I108" s="914"/>
      <c r="J108" s="915"/>
      <c r="K108" s="916"/>
      <c r="L108" s="320">
        <v>11</v>
      </c>
      <c r="M108" s="106" t="s">
        <v>542</v>
      </c>
      <c r="N108" s="106">
        <v>4</v>
      </c>
      <c r="O108" s="318">
        <v>2</v>
      </c>
      <c r="P108" s="106" t="s">
        <v>543</v>
      </c>
      <c r="Q108" s="108">
        <v>0</v>
      </c>
      <c r="R108" s="90"/>
      <c r="S108" s="948"/>
      <c r="T108" s="987"/>
      <c r="U108" s="320">
        <v>8</v>
      </c>
      <c r="V108" s="106" t="s">
        <v>542</v>
      </c>
      <c r="W108" s="312">
        <v>11</v>
      </c>
      <c r="X108" s="106">
        <v>2</v>
      </c>
      <c r="Y108" s="106" t="s">
        <v>542</v>
      </c>
      <c r="Z108" s="106">
        <v>11</v>
      </c>
      <c r="AA108" s="914"/>
      <c r="AB108" s="915"/>
      <c r="AC108" s="916"/>
      <c r="AD108" s="320">
        <v>1</v>
      </c>
      <c r="AE108" s="106" t="s">
        <v>542</v>
      </c>
      <c r="AF108" s="106">
        <v>11</v>
      </c>
      <c r="AG108" s="318">
        <v>0</v>
      </c>
      <c r="AH108" s="106" t="s">
        <v>543</v>
      </c>
      <c r="AI108" s="108">
        <v>3</v>
      </c>
      <c r="AL108"/>
      <c r="AM108"/>
      <c r="AN108"/>
      <c r="AO108"/>
    </row>
    <row r="109" spans="1:41" ht="17.149999999999999" customHeight="1">
      <c r="A109" s="948"/>
      <c r="B109" s="967"/>
      <c r="C109" s="320">
        <v>11</v>
      </c>
      <c r="D109" s="106" t="s">
        <v>542</v>
      </c>
      <c r="E109" s="312">
        <v>4</v>
      </c>
      <c r="F109" s="106"/>
      <c r="G109" s="106" t="s">
        <v>542</v>
      </c>
      <c r="H109" s="106"/>
      <c r="I109" s="914"/>
      <c r="J109" s="915"/>
      <c r="K109" s="916"/>
      <c r="L109" s="320">
        <v>11</v>
      </c>
      <c r="M109" s="106" t="s">
        <v>542</v>
      </c>
      <c r="N109" s="106">
        <v>2</v>
      </c>
      <c r="O109" s="318"/>
      <c r="P109" s="244"/>
      <c r="Q109" s="109"/>
      <c r="R109" s="90"/>
      <c r="S109" s="948"/>
      <c r="T109" s="987"/>
      <c r="U109" s="320">
        <v>1</v>
      </c>
      <c r="V109" s="106" t="s">
        <v>542</v>
      </c>
      <c r="W109" s="312">
        <v>11</v>
      </c>
      <c r="X109" s="106">
        <v>5</v>
      </c>
      <c r="Y109" s="106" t="s">
        <v>542</v>
      </c>
      <c r="Z109" s="106">
        <v>11</v>
      </c>
      <c r="AA109" s="914"/>
      <c r="AB109" s="915"/>
      <c r="AC109" s="916"/>
      <c r="AD109" s="320">
        <v>8</v>
      </c>
      <c r="AE109" s="106" t="s">
        <v>542</v>
      </c>
      <c r="AF109" s="106">
        <v>11</v>
      </c>
      <c r="AG109" s="318"/>
      <c r="AH109" s="244"/>
      <c r="AI109" s="109"/>
      <c r="AL109"/>
      <c r="AM109"/>
      <c r="AN109"/>
      <c r="AO109"/>
    </row>
    <row r="110" spans="1:41" ht="17.149999999999999" customHeight="1">
      <c r="A110" s="948"/>
      <c r="B110" s="967"/>
      <c r="C110" s="320"/>
      <c r="D110" s="106" t="s">
        <v>542</v>
      </c>
      <c r="E110" s="312"/>
      <c r="F110" s="106"/>
      <c r="G110" s="106" t="s">
        <v>542</v>
      </c>
      <c r="H110" s="106"/>
      <c r="I110" s="914"/>
      <c r="J110" s="915"/>
      <c r="K110" s="916"/>
      <c r="L110" s="320"/>
      <c r="M110" s="106" t="s">
        <v>542</v>
      </c>
      <c r="N110" s="106"/>
      <c r="O110" s="969" t="s">
        <v>204</v>
      </c>
      <c r="P110" s="970"/>
      <c r="Q110" s="971"/>
      <c r="R110" s="90"/>
      <c r="S110" s="948"/>
      <c r="T110" s="987"/>
      <c r="U110" s="320"/>
      <c r="V110" s="106" t="s">
        <v>542</v>
      </c>
      <c r="W110" s="312"/>
      <c r="X110" s="106">
        <v>7</v>
      </c>
      <c r="Y110" s="106" t="s">
        <v>542</v>
      </c>
      <c r="Z110" s="106">
        <v>11</v>
      </c>
      <c r="AA110" s="914"/>
      <c r="AB110" s="915"/>
      <c r="AC110" s="916"/>
      <c r="AD110" s="320"/>
      <c r="AE110" s="106" t="s">
        <v>542</v>
      </c>
      <c r="AF110" s="106"/>
      <c r="AG110" s="969" t="s">
        <v>204</v>
      </c>
      <c r="AH110" s="970"/>
      <c r="AI110" s="971"/>
      <c r="AL110"/>
      <c r="AM110"/>
      <c r="AN110"/>
      <c r="AO110"/>
    </row>
    <row r="111" spans="1:41" ht="17.149999999999999" customHeight="1">
      <c r="A111" s="948"/>
      <c r="B111" s="967"/>
      <c r="C111" s="320"/>
      <c r="D111" s="106" t="s">
        <v>542</v>
      </c>
      <c r="E111" s="312"/>
      <c r="F111" s="106"/>
      <c r="G111" s="106" t="s">
        <v>542</v>
      </c>
      <c r="H111" s="106"/>
      <c r="I111" s="914"/>
      <c r="J111" s="915"/>
      <c r="K111" s="916"/>
      <c r="L111" s="320"/>
      <c r="M111" s="106" t="s">
        <v>542</v>
      </c>
      <c r="N111" s="106"/>
      <c r="O111" s="318"/>
      <c r="P111" s="981">
        <v>1</v>
      </c>
      <c r="Q111" s="109"/>
      <c r="R111" s="90"/>
      <c r="S111" s="948"/>
      <c r="T111" s="987"/>
      <c r="U111" s="320"/>
      <c r="V111" s="106" t="s">
        <v>542</v>
      </c>
      <c r="W111" s="312"/>
      <c r="X111" s="106"/>
      <c r="Y111" s="106" t="s">
        <v>542</v>
      </c>
      <c r="Z111" s="106"/>
      <c r="AA111" s="914"/>
      <c r="AB111" s="915"/>
      <c r="AC111" s="916"/>
      <c r="AD111" s="320"/>
      <c r="AE111" s="106" t="s">
        <v>542</v>
      </c>
      <c r="AF111" s="106"/>
      <c r="AG111" s="318"/>
      <c r="AH111" s="981">
        <v>4</v>
      </c>
      <c r="AI111" s="109"/>
      <c r="AL111"/>
      <c r="AM111"/>
      <c r="AN111"/>
      <c r="AO111"/>
    </row>
    <row r="112" spans="1:41" ht="17.149999999999999" customHeight="1" thickBot="1">
      <c r="A112" s="949"/>
      <c r="B112" s="968"/>
      <c r="C112" s="323">
        <v>3</v>
      </c>
      <c r="D112" s="114" t="s">
        <v>542</v>
      </c>
      <c r="E112" s="325">
        <v>0</v>
      </c>
      <c r="F112" s="114"/>
      <c r="G112" s="114" t="s">
        <v>542</v>
      </c>
      <c r="H112" s="114"/>
      <c r="I112" s="917"/>
      <c r="J112" s="918"/>
      <c r="K112" s="919"/>
      <c r="L112" s="323">
        <v>3</v>
      </c>
      <c r="M112" s="114" t="s">
        <v>542</v>
      </c>
      <c r="N112" s="114">
        <v>0</v>
      </c>
      <c r="O112" s="324"/>
      <c r="P112" s="982"/>
      <c r="Q112" s="115"/>
      <c r="R112" s="90"/>
      <c r="S112" s="949"/>
      <c r="T112" s="988"/>
      <c r="U112" s="323">
        <v>0</v>
      </c>
      <c r="V112" s="114" t="s">
        <v>542</v>
      </c>
      <c r="W112" s="325">
        <v>3</v>
      </c>
      <c r="X112" s="114">
        <v>1</v>
      </c>
      <c r="Y112" s="114" t="s">
        <v>542</v>
      </c>
      <c r="Z112" s="114">
        <v>3</v>
      </c>
      <c r="AA112" s="917"/>
      <c r="AB112" s="918"/>
      <c r="AC112" s="919"/>
      <c r="AD112" s="323">
        <v>0</v>
      </c>
      <c r="AE112" s="114" t="s">
        <v>542</v>
      </c>
      <c r="AF112" s="114">
        <v>3</v>
      </c>
      <c r="AG112" s="324"/>
      <c r="AH112" s="982"/>
      <c r="AI112" s="115"/>
      <c r="AL112"/>
      <c r="AM112"/>
      <c r="AN112"/>
      <c r="AO112"/>
    </row>
    <row r="113" spans="1:41" ht="17.149999999999999" customHeight="1">
      <c r="A113" s="947">
        <v>4</v>
      </c>
      <c r="B113" s="978" t="str">
        <f>IF(R113="","",VLOOKUP(R113,$AL$2:$AO$150,2,0))</f>
        <v>小平　育子</v>
      </c>
      <c r="C113" s="320">
        <v>3</v>
      </c>
      <c r="D113" s="106" t="s">
        <v>542</v>
      </c>
      <c r="E113" s="312">
        <v>11</v>
      </c>
      <c r="F113" s="106"/>
      <c r="G113" s="106" t="s">
        <v>542</v>
      </c>
      <c r="H113" s="106"/>
      <c r="I113" s="320">
        <v>1</v>
      </c>
      <c r="J113" s="106" t="s">
        <v>542</v>
      </c>
      <c r="K113" s="312">
        <v>11</v>
      </c>
      <c r="L113" s="911"/>
      <c r="M113" s="912"/>
      <c r="N113" s="912"/>
      <c r="O113" s="326"/>
      <c r="P113" s="106"/>
      <c r="Q113" s="108"/>
      <c r="R113" s="90">
        <v>56</v>
      </c>
      <c r="S113" s="947">
        <v>4</v>
      </c>
      <c r="T113" s="986" t="str">
        <f>IF(AJ113="","",VLOOKUP(AJ113,$AL$2:$AO$150,2,0))</f>
        <v>中島　銀太</v>
      </c>
      <c r="U113" s="320">
        <v>5</v>
      </c>
      <c r="V113" s="106" t="s">
        <v>542</v>
      </c>
      <c r="W113" s="312">
        <v>11</v>
      </c>
      <c r="X113" s="106">
        <v>11</v>
      </c>
      <c r="Y113" s="106" t="s">
        <v>542</v>
      </c>
      <c r="Z113" s="106">
        <v>5</v>
      </c>
      <c r="AA113" s="320">
        <v>11</v>
      </c>
      <c r="AB113" s="106" t="s">
        <v>542</v>
      </c>
      <c r="AC113" s="312">
        <v>6</v>
      </c>
      <c r="AD113" s="953"/>
      <c r="AE113" s="954"/>
      <c r="AF113" s="989"/>
      <c r="AG113" s="326"/>
      <c r="AH113" s="106"/>
      <c r="AI113" s="108"/>
      <c r="AJ113" s="317">
        <v>60</v>
      </c>
      <c r="AL113"/>
      <c r="AM113"/>
      <c r="AN113"/>
      <c r="AO113"/>
    </row>
    <row r="114" spans="1:41" ht="17.149999999999999" customHeight="1">
      <c r="A114" s="948"/>
      <c r="B114" s="967"/>
      <c r="C114" s="320">
        <v>3</v>
      </c>
      <c r="D114" s="106" t="s">
        <v>542</v>
      </c>
      <c r="E114" s="312">
        <v>11</v>
      </c>
      <c r="F114" s="106"/>
      <c r="G114" s="106" t="s">
        <v>542</v>
      </c>
      <c r="H114" s="106"/>
      <c r="I114" s="320">
        <v>4</v>
      </c>
      <c r="J114" s="106" t="s">
        <v>542</v>
      </c>
      <c r="K114" s="312">
        <v>11</v>
      </c>
      <c r="L114" s="914"/>
      <c r="M114" s="915"/>
      <c r="N114" s="915"/>
      <c r="O114" s="318">
        <v>0</v>
      </c>
      <c r="P114" s="106" t="s">
        <v>581</v>
      </c>
      <c r="Q114" s="108">
        <v>2</v>
      </c>
      <c r="R114" s="90"/>
      <c r="S114" s="948"/>
      <c r="T114" s="987"/>
      <c r="U114" s="320">
        <v>5</v>
      </c>
      <c r="V114" s="106" t="s">
        <v>542</v>
      </c>
      <c r="W114" s="312">
        <v>11</v>
      </c>
      <c r="X114" s="106">
        <v>11</v>
      </c>
      <c r="Y114" s="106" t="s">
        <v>542</v>
      </c>
      <c r="Z114" s="106">
        <v>6</v>
      </c>
      <c r="AA114" s="320">
        <v>11</v>
      </c>
      <c r="AB114" s="106" t="s">
        <v>542</v>
      </c>
      <c r="AC114" s="312">
        <v>1</v>
      </c>
      <c r="AD114" s="914"/>
      <c r="AE114" s="915"/>
      <c r="AF114" s="990"/>
      <c r="AG114" s="318">
        <v>2</v>
      </c>
      <c r="AH114" s="106" t="s">
        <v>582</v>
      </c>
      <c r="AI114" s="108">
        <v>0</v>
      </c>
      <c r="AL114"/>
      <c r="AM114"/>
      <c r="AN114"/>
      <c r="AO114"/>
    </row>
    <row r="115" spans="1:41" ht="17.149999999999999" customHeight="1">
      <c r="A115" s="948"/>
      <c r="B115" s="967"/>
      <c r="C115" s="320">
        <v>8</v>
      </c>
      <c r="D115" s="106" t="s">
        <v>542</v>
      </c>
      <c r="E115" s="312">
        <v>11</v>
      </c>
      <c r="F115" s="106"/>
      <c r="G115" s="106" t="s">
        <v>542</v>
      </c>
      <c r="H115" s="106"/>
      <c r="I115" s="320">
        <v>2</v>
      </c>
      <c r="J115" s="106" t="s">
        <v>542</v>
      </c>
      <c r="K115" s="312">
        <v>11</v>
      </c>
      <c r="L115" s="914"/>
      <c r="M115" s="915"/>
      <c r="N115" s="915"/>
      <c r="O115" s="318"/>
      <c r="P115" s="244"/>
      <c r="Q115" s="109"/>
      <c r="R115" s="90"/>
      <c r="S115" s="948"/>
      <c r="T115" s="987"/>
      <c r="U115" s="320">
        <v>1</v>
      </c>
      <c r="V115" s="106" t="s">
        <v>542</v>
      </c>
      <c r="W115" s="312">
        <v>11</v>
      </c>
      <c r="X115" s="106">
        <v>8</v>
      </c>
      <c r="Y115" s="106" t="s">
        <v>542</v>
      </c>
      <c r="Z115" s="106">
        <v>11</v>
      </c>
      <c r="AA115" s="320">
        <v>11</v>
      </c>
      <c r="AB115" s="106" t="s">
        <v>542</v>
      </c>
      <c r="AC115" s="312">
        <v>8</v>
      </c>
      <c r="AD115" s="914"/>
      <c r="AE115" s="915"/>
      <c r="AF115" s="990"/>
      <c r="AG115" s="318"/>
      <c r="AH115" s="244"/>
      <c r="AI115" s="109"/>
      <c r="AL115"/>
      <c r="AM115"/>
      <c r="AN115"/>
      <c r="AO115"/>
    </row>
    <row r="116" spans="1:41" ht="17.149999999999999" customHeight="1">
      <c r="A116" s="948"/>
      <c r="B116" s="967"/>
      <c r="C116" s="320"/>
      <c r="D116" s="106" t="s">
        <v>542</v>
      </c>
      <c r="E116" s="312"/>
      <c r="F116" s="106"/>
      <c r="G116" s="106" t="s">
        <v>542</v>
      </c>
      <c r="H116" s="106"/>
      <c r="I116" s="320"/>
      <c r="J116" s="106" t="s">
        <v>542</v>
      </c>
      <c r="K116" s="312"/>
      <c r="L116" s="914"/>
      <c r="M116" s="915"/>
      <c r="N116" s="915"/>
      <c r="O116" s="969" t="s">
        <v>204</v>
      </c>
      <c r="P116" s="970"/>
      <c r="Q116" s="971"/>
      <c r="R116" s="90"/>
      <c r="S116" s="948"/>
      <c r="T116" s="987"/>
      <c r="U116" s="320"/>
      <c r="V116" s="106" t="s">
        <v>542</v>
      </c>
      <c r="W116" s="312"/>
      <c r="X116" s="106">
        <v>8</v>
      </c>
      <c r="Y116" s="106" t="s">
        <v>542</v>
      </c>
      <c r="Z116" s="106">
        <v>11</v>
      </c>
      <c r="AA116" s="320"/>
      <c r="AB116" s="106" t="s">
        <v>542</v>
      </c>
      <c r="AC116" s="312"/>
      <c r="AD116" s="914"/>
      <c r="AE116" s="915"/>
      <c r="AF116" s="990"/>
      <c r="AG116" s="969" t="s">
        <v>204</v>
      </c>
      <c r="AH116" s="970"/>
      <c r="AI116" s="971"/>
      <c r="AL116"/>
      <c r="AM116"/>
      <c r="AN116"/>
      <c r="AO116"/>
    </row>
    <row r="117" spans="1:41" ht="17.149999999999999" customHeight="1">
      <c r="A117" s="948"/>
      <c r="B117" s="967"/>
      <c r="C117" s="320"/>
      <c r="D117" s="106" t="s">
        <v>542</v>
      </c>
      <c r="E117" s="312"/>
      <c r="F117" s="106"/>
      <c r="G117" s="106" t="s">
        <v>542</v>
      </c>
      <c r="H117" s="106"/>
      <c r="I117" s="320"/>
      <c r="J117" s="106" t="s">
        <v>542</v>
      </c>
      <c r="K117" s="312"/>
      <c r="L117" s="914"/>
      <c r="M117" s="915"/>
      <c r="N117" s="915"/>
      <c r="O117" s="326"/>
      <c r="P117" s="981">
        <v>4</v>
      </c>
      <c r="Q117" s="108"/>
      <c r="R117" s="90"/>
      <c r="S117" s="948"/>
      <c r="T117" s="987"/>
      <c r="U117" s="320"/>
      <c r="V117" s="106" t="s">
        <v>542</v>
      </c>
      <c r="W117" s="312"/>
      <c r="X117" s="106">
        <v>12</v>
      </c>
      <c r="Y117" s="106" t="s">
        <v>542</v>
      </c>
      <c r="Z117" s="106">
        <v>0</v>
      </c>
      <c r="AA117" s="320"/>
      <c r="AB117" s="106" t="s">
        <v>542</v>
      </c>
      <c r="AC117" s="312"/>
      <c r="AD117" s="914"/>
      <c r="AE117" s="915"/>
      <c r="AF117" s="990"/>
      <c r="AG117" s="326"/>
      <c r="AH117" s="981">
        <v>2</v>
      </c>
      <c r="AI117" s="108"/>
      <c r="AL117"/>
      <c r="AM117"/>
      <c r="AN117"/>
      <c r="AO117"/>
    </row>
    <row r="118" spans="1:41" ht="17.149999999999999" customHeight="1" thickBot="1">
      <c r="A118" s="949"/>
      <c r="B118" s="968"/>
      <c r="C118" s="323">
        <v>0</v>
      </c>
      <c r="D118" s="114" t="s">
        <v>542</v>
      </c>
      <c r="E118" s="325">
        <v>3</v>
      </c>
      <c r="F118" s="114"/>
      <c r="G118" s="114" t="s">
        <v>542</v>
      </c>
      <c r="H118" s="114"/>
      <c r="I118" s="323">
        <v>0</v>
      </c>
      <c r="J118" s="114" t="s">
        <v>542</v>
      </c>
      <c r="K118" s="325">
        <v>3</v>
      </c>
      <c r="L118" s="917"/>
      <c r="M118" s="918"/>
      <c r="N118" s="918"/>
      <c r="O118" s="327"/>
      <c r="P118" s="982"/>
      <c r="Q118" s="328"/>
      <c r="R118" s="90"/>
      <c r="S118" s="949"/>
      <c r="T118" s="988"/>
      <c r="U118" s="323">
        <v>0</v>
      </c>
      <c r="V118" s="114" t="s">
        <v>542</v>
      </c>
      <c r="W118" s="325">
        <v>3</v>
      </c>
      <c r="X118" s="114">
        <v>3</v>
      </c>
      <c r="Y118" s="114" t="s">
        <v>542</v>
      </c>
      <c r="Z118" s="114">
        <v>2</v>
      </c>
      <c r="AA118" s="323">
        <v>3</v>
      </c>
      <c r="AB118" s="114" t="s">
        <v>542</v>
      </c>
      <c r="AC118" s="325">
        <v>0</v>
      </c>
      <c r="AD118" s="917"/>
      <c r="AE118" s="918"/>
      <c r="AF118" s="991"/>
      <c r="AG118" s="327"/>
      <c r="AH118" s="982"/>
      <c r="AI118" s="328"/>
      <c r="AL118"/>
      <c r="AM118"/>
      <c r="AN118"/>
      <c r="AO118"/>
    </row>
    <row r="119" spans="1:41" ht="6.75" customHeight="1">
      <c r="A119" s="106"/>
      <c r="B119" s="329"/>
      <c r="C119" s="329"/>
      <c r="D119" s="329"/>
      <c r="E119" s="329"/>
      <c r="K119" s="330"/>
      <c r="L119" s="329"/>
      <c r="M119" s="329"/>
      <c r="O119" s="331"/>
      <c r="Q119" s="106"/>
      <c r="R119" s="306"/>
      <c r="S119" s="106"/>
      <c r="T119" s="332"/>
      <c r="U119" s="244"/>
      <c r="V119" s="106"/>
      <c r="W119" s="244"/>
      <c r="X119" s="244"/>
      <c r="Y119" s="106"/>
      <c r="Z119" s="244"/>
      <c r="AA119" s="244"/>
      <c r="AB119" s="106"/>
      <c r="AC119" s="244"/>
      <c r="AD119" s="106"/>
      <c r="AE119" s="106"/>
      <c r="AF119" s="106"/>
      <c r="AG119" s="106"/>
      <c r="AH119" s="106"/>
      <c r="AI119" s="106"/>
      <c r="AL119"/>
      <c r="AM119"/>
      <c r="AN119"/>
      <c r="AO119"/>
    </row>
    <row r="120" spans="1:41">
      <c r="A120" s="330"/>
      <c r="B120" s="329" t="s">
        <v>569</v>
      </c>
      <c r="C120" s="329"/>
      <c r="D120" s="329"/>
      <c r="E120" s="329" t="s">
        <v>583</v>
      </c>
      <c r="K120" s="330"/>
      <c r="L120" s="329" t="s">
        <v>571</v>
      </c>
      <c r="M120" s="329"/>
      <c r="O120" s="333" t="s">
        <v>572</v>
      </c>
      <c r="S120" s="330"/>
      <c r="T120" s="329" t="s">
        <v>569</v>
      </c>
      <c r="U120" s="329"/>
      <c r="V120" s="329"/>
      <c r="W120" s="329" t="s">
        <v>583</v>
      </c>
      <c r="AC120" s="330"/>
      <c r="AD120" s="329" t="s">
        <v>571</v>
      </c>
      <c r="AE120" s="329"/>
      <c r="AG120" s="333" t="s">
        <v>572</v>
      </c>
      <c r="AL120"/>
      <c r="AM120"/>
      <c r="AN120"/>
      <c r="AO120"/>
    </row>
    <row r="121" spans="1:41" ht="24.75" customHeight="1">
      <c r="A121" s="294" t="s">
        <v>357</v>
      </c>
      <c r="G121" s="295" t="s">
        <v>584</v>
      </c>
      <c r="H121" s="296" t="s">
        <v>585</v>
      </c>
      <c r="I121" s="296" t="s">
        <v>586</v>
      </c>
      <c r="J121" s="297"/>
      <c r="K121" s="298" t="s">
        <v>587</v>
      </c>
      <c r="L121" s="956" t="s">
        <v>530</v>
      </c>
      <c r="M121" s="956"/>
      <c r="N121" s="956"/>
      <c r="O121" s="957" t="s">
        <v>588</v>
      </c>
      <c r="P121" s="957"/>
      <c r="Q121" s="957"/>
      <c r="R121" s="90"/>
      <c r="S121" s="294" t="s">
        <v>357</v>
      </c>
      <c r="Y121" s="295" t="s">
        <v>584</v>
      </c>
      <c r="Z121" s="296" t="s">
        <v>589</v>
      </c>
      <c r="AA121" s="296" t="s">
        <v>586</v>
      </c>
      <c r="AB121" s="297"/>
      <c r="AC121" s="298" t="s">
        <v>587</v>
      </c>
      <c r="AD121" s="956" t="s">
        <v>530</v>
      </c>
      <c r="AE121" s="956"/>
      <c r="AF121" s="956"/>
      <c r="AG121" s="957" t="s">
        <v>588</v>
      </c>
      <c r="AH121" s="957"/>
      <c r="AI121" s="957"/>
      <c r="AL121"/>
      <c r="AM121"/>
      <c r="AN121"/>
      <c r="AO121"/>
    </row>
    <row r="122" spans="1:41" ht="13.5" customHeight="1">
      <c r="B122" t="s">
        <v>533</v>
      </c>
      <c r="O122" s="956" t="s">
        <v>584</v>
      </c>
      <c r="P122" s="960">
        <v>17</v>
      </c>
      <c r="Q122" s="956" t="s">
        <v>587</v>
      </c>
      <c r="R122" s="336"/>
      <c r="T122" t="s">
        <v>533</v>
      </c>
      <c r="AG122" s="956" t="s">
        <v>584</v>
      </c>
      <c r="AH122" s="960">
        <v>18</v>
      </c>
      <c r="AI122" s="956" t="s">
        <v>587</v>
      </c>
      <c r="AJ122" s="305"/>
      <c r="AK122" s="302"/>
      <c r="AL122"/>
      <c r="AM122"/>
      <c r="AN122"/>
      <c r="AO122"/>
    </row>
    <row r="123" spans="1:41" ht="15" customHeight="1" thickBot="1">
      <c r="O123" s="958"/>
      <c r="P123" s="961"/>
      <c r="Q123" s="958"/>
      <c r="R123" s="90"/>
      <c r="AG123" s="958"/>
      <c r="AH123" s="961"/>
      <c r="AI123" s="958"/>
      <c r="AL123"/>
      <c r="AM123"/>
      <c r="AN123"/>
      <c r="AO123"/>
    </row>
    <row r="124" spans="1:41" ht="13.5" thickBot="1">
      <c r="A124" s="308"/>
      <c r="B124" s="309"/>
      <c r="C124" s="962" t="str">
        <f>B125</f>
        <v>髙橋　雄大</v>
      </c>
      <c r="D124" s="963"/>
      <c r="E124" s="964"/>
      <c r="F124" s="962" t="str">
        <f>B131</f>
        <v>松村雄太</v>
      </c>
      <c r="G124" s="963"/>
      <c r="H124" s="964"/>
      <c r="I124" s="962" t="str">
        <f>B137</f>
        <v>藤澤　涼太</v>
      </c>
      <c r="J124" s="963"/>
      <c r="K124" s="964"/>
      <c r="L124" s="962" t="str">
        <f>B143</f>
        <v>佐々木佑子</v>
      </c>
      <c r="M124" s="963"/>
      <c r="N124" s="963"/>
      <c r="O124" s="965" t="s">
        <v>540</v>
      </c>
      <c r="P124" s="963"/>
      <c r="Q124" s="966"/>
      <c r="R124" s="90"/>
      <c r="S124" s="308"/>
      <c r="T124" s="309"/>
      <c r="U124" s="962" t="str">
        <f>T125</f>
        <v>元木　　久</v>
      </c>
      <c r="V124" s="963"/>
      <c r="W124" s="964"/>
      <c r="X124" s="962" t="str">
        <f>T131</f>
        <v>鎌田　春久</v>
      </c>
      <c r="Y124" s="963"/>
      <c r="Z124" s="964"/>
      <c r="AA124" s="962" t="str">
        <f>T137</f>
        <v>佐々木菜那</v>
      </c>
      <c r="AB124" s="963"/>
      <c r="AC124" s="964"/>
      <c r="AD124" s="962" t="str">
        <f>T143</f>
        <v>村山　洋太</v>
      </c>
      <c r="AE124" s="963"/>
      <c r="AF124" s="966"/>
      <c r="AG124" s="965" t="s">
        <v>540</v>
      </c>
      <c r="AH124" s="963"/>
      <c r="AI124" s="966"/>
      <c r="AL124"/>
      <c r="AM124"/>
      <c r="AN124"/>
      <c r="AO124"/>
    </row>
    <row r="125" spans="1:41" ht="17.149999999999999" customHeight="1">
      <c r="A125" s="948">
        <v>1</v>
      </c>
      <c r="B125" s="967" t="str">
        <f>IF(R125="","",VLOOKUP(R125,$AL$2:$AO$150,2,0))</f>
        <v>髙橋　雄大</v>
      </c>
      <c r="C125" s="953"/>
      <c r="D125" s="954"/>
      <c r="E125" s="955"/>
      <c r="F125" s="106">
        <v>8</v>
      </c>
      <c r="G125" s="106" t="s">
        <v>542</v>
      </c>
      <c r="H125" s="311">
        <v>11</v>
      </c>
      <c r="I125" s="106">
        <v>11</v>
      </c>
      <c r="J125" s="106" t="s">
        <v>542</v>
      </c>
      <c r="K125" s="312">
        <v>1</v>
      </c>
      <c r="L125" s="106">
        <v>11</v>
      </c>
      <c r="M125" s="106" t="s">
        <v>542</v>
      </c>
      <c r="N125" s="106">
        <v>2</v>
      </c>
      <c r="O125" s="313"/>
      <c r="P125" s="314"/>
      <c r="Q125" s="315"/>
      <c r="R125" s="90">
        <v>61</v>
      </c>
      <c r="S125" s="947">
        <v>1</v>
      </c>
      <c r="T125" s="983" t="str">
        <f>IF(AJ125="","",VLOOKUP(AJ125,$AL$2:$AO$150,2,0))</f>
        <v>元木　　久</v>
      </c>
      <c r="U125" s="953"/>
      <c r="V125" s="954"/>
      <c r="W125" s="955"/>
      <c r="X125" s="106">
        <v>11</v>
      </c>
      <c r="Y125" s="106" t="s">
        <v>542</v>
      </c>
      <c r="Z125" s="311">
        <v>2</v>
      </c>
      <c r="AA125" s="106">
        <v>13</v>
      </c>
      <c r="AB125" s="106" t="s">
        <v>542</v>
      </c>
      <c r="AC125" s="312">
        <v>11</v>
      </c>
      <c r="AD125" s="106">
        <v>8</v>
      </c>
      <c r="AE125" s="106" t="s">
        <v>542</v>
      </c>
      <c r="AF125" s="106">
        <v>11</v>
      </c>
      <c r="AG125" s="313"/>
      <c r="AH125" s="314"/>
      <c r="AI125" s="315"/>
      <c r="AJ125" s="317">
        <v>65</v>
      </c>
      <c r="AL125"/>
      <c r="AM125"/>
      <c r="AN125"/>
      <c r="AO125"/>
    </row>
    <row r="126" spans="1:41" ht="17.149999999999999" customHeight="1">
      <c r="A126" s="948"/>
      <c r="B126" s="967"/>
      <c r="C126" s="914"/>
      <c r="D126" s="915"/>
      <c r="E126" s="916"/>
      <c r="F126" s="106">
        <v>9</v>
      </c>
      <c r="G126" s="106" t="s">
        <v>542</v>
      </c>
      <c r="H126" s="312">
        <v>11</v>
      </c>
      <c r="I126" s="106">
        <v>11</v>
      </c>
      <c r="J126" s="106" t="s">
        <v>542</v>
      </c>
      <c r="K126" s="312">
        <v>6</v>
      </c>
      <c r="L126" s="106">
        <v>11</v>
      </c>
      <c r="M126" s="106" t="s">
        <v>542</v>
      </c>
      <c r="N126" s="106">
        <v>0</v>
      </c>
      <c r="O126" s="318">
        <v>3</v>
      </c>
      <c r="P126" s="106" t="s">
        <v>543</v>
      </c>
      <c r="Q126" s="108">
        <v>0</v>
      </c>
      <c r="R126" s="90"/>
      <c r="S126" s="948"/>
      <c r="T126" s="984"/>
      <c r="U126" s="914"/>
      <c r="V126" s="915"/>
      <c r="W126" s="916"/>
      <c r="X126" s="106">
        <v>11</v>
      </c>
      <c r="Y126" s="106" t="s">
        <v>542</v>
      </c>
      <c r="Z126" s="312">
        <v>2</v>
      </c>
      <c r="AA126" s="106">
        <v>11</v>
      </c>
      <c r="AB126" s="106" t="s">
        <v>542</v>
      </c>
      <c r="AC126" s="312">
        <v>3</v>
      </c>
      <c r="AD126" s="106">
        <v>11</v>
      </c>
      <c r="AE126" s="106" t="s">
        <v>542</v>
      </c>
      <c r="AF126" s="106">
        <v>9</v>
      </c>
      <c r="AG126" s="318">
        <v>3</v>
      </c>
      <c r="AH126" s="106" t="s">
        <v>543</v>
      </c>
      <c r="AI126" s="108">
        <v>0</v>
      </c>
      <c r="AL126"/>
      <c r="AM126"/>
      <c r="AN126"/>
      <c r="AO126"/>
    </row>
    <row r="127" spans="1:41" ht="17.149999999999999" customHeight="1">
      <c r="A127" s="948"/>
      <c r="B127" s="967"/>
      <c r="C127" s="914"/>
      <c r="D127" s="915"/>
      <c r="E127" s="916"/>
      <c r="F127" s="106">
        <v>11</v>
      </c>
      <c r="G127" s="106" t="s">
        <v>542</v>
      </c>
      <c r="H127" s="312">
        <v>8</v>
      </c>
      <c r="I127" s="106">
        <v>11</v>
      </c>
      <c r="J127" s="106" t="s">
        <v>542</v>
      </c>
      <c r="K127" s="312">
        <v>5</v>
      </c>
      <c r="L127" s="106">
        <v>11</v>
      </c>
      <c r="M127" s="106" t="s">
        <v>542</v>
      </c>
      <c r="N127" s="106">
        <v>1</v>
      </c>
      <c r="O127" s="318"/>
      <c r="P127" s="244"/>
      <c r="Q127" s="109"/>
      <c r="R127" s="90"/>
      <c r="S127" s="948"/>
      <c r="T127" s="984"/>
      <c r="U127" s="914"/>
      <c r="V127" s="915"/>
      <c r="W127" s="916"/>
      <c r="X127" s="106">
        <v>11</v>
      </c>
      <c r="Y127" s="106" t="s">
        <v>542</v>
      </c>
      <c r="Z127" s="312">
        <v>6</v>
      </c>
      <c r="AA127" s="106">
        <v>11</v>
      </c>
      <c r="AB127" s="106" t="s">
        <v>542</v>
      </c>
      <c r="AC127" s="312">
        <v>2</v>
      </c>
      <c r="AD127" s="106">
        <v>9</v>
      </c>
      <c r="AE127" s="106" t="s">
        <v>542</v>
      </c>
      <c r="AF127" s="106">
        <v>11</v>
      </c>
      <c r="AG127" s="318"/>
      <c r="AH127" s="244"/>
      <c r="AI127" s="109"/>
      <c r="AL127"/>
      <c r="AM127"/>
      <c r="AN127"/>
      <c r="AO127"/>
    </row>
    <row r="128" spans="1:41" ht="17.149999999999999" customHeight="1">
      <c r="A128" s="948"/>
      <c r="B128" s="967"/>
      <c r="C128" s="914"/>
      <c r="D128" s="915"/>
      <c r="E128" s="916"/>
      <c r="F128" s="106">
        <v>11</v>
      </c>
      <c r="G128" s="106" t="s">
        <v>542</v>
      </c>
      <c r="H128" s="106">
        <v>8</v>
      </c>
      <c r="I128" s="320"/>
      <c r="J128" s="106" t="s">
        <v>542</v>
      </c>
      <c r="K128" s="312"/>
      <c r="L128" s="320"/>
      <c r="M128" s="106" t="s">
        <v>542</v>
      </c>
      <c r="N128" s="106"/>
      <c r="O128" s="969" t="s">
        <v>204</v>
      </c>
      <c r="P128" s="970"/>
      <c r="Q128" s="971"/>
      <c r="R128" s="90"/>
      <c r="S128" s="948"/>
      <c r="T128" s="984"/>
      <c r="U128" s="914"/>
      <c r="V128" s="915"/>
      <c r="W128" s="916"/>
      <c r="X128" s="106"/>
      <c r="Y128" s="106" t="s">
        <v>542</v>
      </c>
      <c r="Z128" s="106"/>
      <c r="AA128" s="320"/>
      <c r="AB128" s="106" t="s">
        <v>542</v>
      </c>
      <c r="AC128" s="312"/>
      <c r="AD128" s="320">
        <v>11</v>
      </c>
      <c r="AE128" s="106" t="s">
        <v>542</v>
      </c>
      <c r="AF128" s="106">
        <v>7</v>
      </c>
      <c r="AG128" s="969" t="s">
        <v>204</v>
      </c>
      <c r="AH128" s="970"/>
      <c r="AI128" s="971"/>
      <c r="AL128"/>
      <c r="AM128"/>
      <c r="AN128"/>
      <c r="AO128"/>
    </row>
    <row r="129" spans="1:41" ht="17.149999999999999" customHeight="1">
      <c r="A129" s="948"/>
      <c r="B129" s="967"/>
      <c r="C129" s="914"/>
      <c r="D129" s="915"/>
      <c r="E129" s="916"/>
      <c r="F129" s="321">
        <v>11</v>
      </c>
      <c r="G129" s="116" t="s">
        <v>542</v>
      </c>
      <c r="H129" s="116">
        <v>5</v>
      </c>
      <c r="I129" s="321"/>
      <c r="J129" s="116" t="s">
        <v>542</v>
      </c>
      <c r="K129" s="322"/>
      <c r="L129" s="321"/>
      <c r="M129" s="116" t="s">
        <v>542</v>
      </c>
      <c r="N129" s="116"/>
      <c r="O129" s="318"/>
      <c r="P129" s="981">
        <v>1</v>
      </c>
      <c r="Q129" s="109"/>
      <c r="R129" s="90"/>
      <c r="S129" s="948"/>
      <c r="T129" s="984"/>
      <c r="U129" s="914"/>
      <c r="V129" s="915"/>
      <c r="W129" s="916"/>
      <c r="X129" s="321"/>
      <c r="Y129" s="116" t="s">
        <v>542</v>
      </c>
      <c r="Z129" s="116"/>
      <c r="AA129" s="321"/>
      <c r="AB129" s="116" t="s">
        <v>542</v>
      </c>
      <c r="AC129" s="322"/>
      <c r="AD129" s="321">
        <v>11</v>
      </c>
      <c r="AE129" s="116" t="s">
        <v>542</v>
      </c>
      <c r="AF129" s="116">
        <v>5</v>
      </c>
      <c r="AG129" s="318"/>
      <c r="AH129" s="981">
        <v>1</v>
      </c>
      <c r="AI129" s="109"/>
      <c r="AL129"/>
      <c r="AM129"/>
      <c r="AN129"/>
      <c r="AO129"/>
    </row>
    <row r="130" spans="1:41" ht="17.149999999999999" customHeight="1" thickBot="1">
      <c r="A130" s="949"/>
      <c r="B130" s="968"/>
      <c r="C130" s="917"/>
      <c r="D130" s="918"/>
      <c r="E130" s="919"/>
      <c r="F130" s="323">
        <v>3</v>
      </c>
      <c r="G130" s="114" t="s">
        <v>542</v>
      </c>
      <c r="H130" s="114">
        <v>2</v>
      </c>
      <c r="I130" s="323">
        <v>3</v>
      </c>
      <c r="J130" s="114" t="s">
        <v>542</v>
      </c>
      <c r="K130" s="114">
        <v>0</v>
      </c>
      <c r="L130" s="323">
        <v>3</v>
      </c>
      <c r="M130" s="114" t="s">
        <v>542</v>
      </c>
      <c r="N130" s="114">
        <v>0</v>
      </c>
      <c r="O130" s="324"/>
      <c r="P130" s="982"/>
      <c r="Q130" s="115"/>
      <c r="R130" s="90"/>
      <c r="S130" s="949"/>
      <c r="T130" s="985"/>
      <c r="U130" s="917"/>
      <c r="V130" s="918"/>
      <c r="W130" s="919"/>
      <c r="X130" s="323">
        <v>3</v>
      </c>
      <c r="Y130" s="114" t="s">
        <v>542</v>
      </c>
      <c r="Z130" s="114">
        <v>0</v>
      </c>
      <c r="AA130" s="323">
        <v>3</v>
      </c>
      <c r="AB130" s="114" t="s">
        <v>542</v>
      </c>
      <c r="AC130" s="114">
        <v>0</v>
      </c>
      <c r="AD130" s="323">
        <v>3</v>
      </c>
      <c r="AE130" s="114" t="s">
        <v>542</v>
      </c>
      <c r="AF130" s="114">
        <v>2</v>
      </c>
      <c r="AG130" s="324"/>
      <c r="AH130" s="982"/>
      <c r="AI130" s="115"/>
      <c r="AL130"/>
      <c r="AM130"/>
      <c r="AN130"/>
      <c r="AO130"/>
    </row>
    <row r="131" spans="1:41" ht="17.149999999999999" customHeight="1">
      <c r="A131" s="947">
        <v>2</v>
      </c>
      <c r="B131" s="978" t="str">
        <f>IF(R131="","",VLOOKUP(R131,$AL$2:$AO$150,2,0))</f>
        <v>松村雄太</v>
      </c>
      <c r="C131" s="320">
        <v>11</v>
      </c>
      <c r="D131" s="106" t="s">
        <v>542</v>
      </c>
      <c r="E131" s="312">
        <v>8</v>
      </c>
      <c r="F131" s="953"/>
      <c r="G131" s="954"/>
      <c r="H131" s="955"/>
      <c r="I131" s="320">
        <v>9</v>
      </c>
      <c r="J131" s="106" t="s">
        <v>542</v>
      </c>
      <c r="K131" s="312">
        <v>11</v>
      </c>
      <c r="L131" s="320">
        <v>11</v>
      </c>
      <c r="M131" s="106" t="s">
        <v>542</v>
      </c>
      <c r="N131" s="106">
        <v>1</v>
      </c>
      <c r="O131" s="313"/>
      <c r="P131" s="314"/>
      <c r="Q131" s="315"/>
      <c r="R131" s="90">
        <v>62</v>
      </c>
      <c r="S131" s="947">
        <v>2</v>
      </c>
      <c r="T131" s="986" t="str">
        <f>IF(AJ131="","",VLOOKUP(AJ131,$AL$2:$AO$150,2,0))</f>
        <v>鎌田　春久</v>
      </c>
      <c r="U131" s="320">
        <v>2</v>
      </c>
      <c r="V131" s="106" t="s">
        <v>542</v>
      </c>
      <c r="W131" s="312">
        <v>11</v>
      </c>
      <c r="X131" s="953"/>
      <c r="Y131" s="954"/>
      <c r="Z131" s="955"/>
      <c r="AA131" s="320">
        <v>5</v>
      </c>
      <c r="AB131" s="106" t="s">
        <v>542</v>
      </c>
      <c r="AC131" s="312">
        <v>11</v>
      </c>
      <c r="AD131" s="320">
        <v>2</v>
      </c>
      <c r="AE131" s="106" t="s">
        <v>542</v>
      </c>
      <c r="AF131" s="106">
        <v>11</v>
      </c>
      <c r="AG131" s="313"/>
      <c r="AH131" s="314"/>
      <c r="AI131" s="315"/>
      <c r="AJ131" s="317">
        <v>66</v>
      </c>
      <c r="AL131"/>
      <c r="AM131"/>
      <c r="AN131"/>
      <c r="AO131"/>
    </row>
    <row r="132" spans="1:41" ht="17.149999999999999" customHeight="1">
      <c r="A132" s="948"/>
      <c r="B132" s="967"/>
      <c r="C132" s="320">
        <v>11</v>
      </c>
      <c r="D132" s="106" t="s">
        <v>542</v>
      </c>
      <c r="E132" s="312">
        <v>9</v>
      </c>
      <c r="F132" s="914"/>
      <c r="G132" s="915"/>
      <c r="H132" s="916"/>
      <c r="I132" s="320">
        <v>11</v>
      </c>
      <c r="J132" s="106" t="s">
        <v>542</v>
      </c>
      <c r="K132" s="312">
        <v>8</v>
      </c>
      <c r="L132" s="320">
        <v>11</v>
      </c>
      <c r="M132" s="106" t="s">
        <v>542</v>
      </c>
      <c r="N132" s="106">
        <v>1</v>
      </c>
      <c r="O132" s="318">
        <v>2</v>
      </c>
      <c r="P132" s="106" t="s">
        <v>543</v>
      </c>
      <c r="Q132" s="108">
        <v>1</v>
      </c>
      <c r="R132" s="90"/>
      <c r="S132" s="948"/>
      <c r="T132" s="987"/>
      <c r="U132" s="320">
        <v>2</v>
      </c>
      <c r="V132" s="106" t="s">
        <v>542</v>
      </c>
      <c r="W132" s="312">
        <v>11</v>
      </c>
      <c r="X132" s="914"/>
      <c r="Y132" s="915"/>
      <c r="Z132" s="916"/>
      <c r="AA132" s="320">
        <v>3</v>
      </c>
      <c r="AB132" s="106" t="s">
        <v>542</v>
      </c>
      <c r="AC132" s="312">
        <v>11</v>
      </c>
      <c r="AD132" s="320">
        <v>6</v>
      </c>
      <c r="AE132" s="106" t="s">
        <v>542</v>
      </c>
      <c r="AF132" s="106">
        <v>11</v>
      </c>
      <c r="AG132" s="318">
        <v>0</v>
      </c>
      <c r="AH132" s="106" t="s">
        <v>543</v>
      </c>
      <c r="AI132" s="108">
        <v>3</v>
      </c>
      <c r="AL132"/>
      <c r="AM132"/>
      <c r="AN132"/>
      <c r="AO132"/>
    </row>
    <row r="133" spans="1:41" ht="17.149999999999999" customHeight="1">
      <c r="A133" s="948"/>
      <c r="B133" s="967"/>
      <c r="C133" s="320">
        <v>8</v>
      </c>
      <c r="D133" s="106" t="s">
        <v>542</v>
      </c>
      <c r="E133" s="312">
        <v>11</v>
      </c>
      <c r="F133" s="914"/>
      <c r="G133" s="915"/>
      <c r="H133" s="916"/>
      <c r="I133" s="320">
        <v>11</v>
      </c>
      <c r="J133" s="106" t="s">
        <v>542</v>
      </c>
      <c r="K133" s="312">
        <v>6</v>
      </c>
      <c r="L133" s="320">
        <v>11</v>
      </c>
      <c r="M133" s="106" t="s">
        <v>542</v>
      </c>
      <c r="N133" s="106">
        <v>2</v>
      </c>
      <c r="O133" s="318"/>
      <c r="P133" s="244"/>
      <c r="Q133" s="109"/>
      <c r="R133" s="90"/>
      <c r="S133" s="948"/>
      <c r="T133" s="987"/>
      <c r="U133" s="320">
        <v>6</v>
      </c>
      <c r="V133" s="106" t="s">
        <v>542</v>
      </c>
      <c r="W133" s="312">
        <v>11</v>
      </c>
      <c r="X133" s="914"/>
      <c r="Y133" s="915"/>
      <c r="Z133" s="916"/>
      <c r="AA133" s="320">
        <v>5</v>
      </c>
      <c r="AB133" s="106" t="s">
        <v>542</v>
      </c>
      <c r="AC133" s="312">
        <v>11</v>
      </c>
      <c r="AD133" s="320">
        <v>5</v>
      </c>
      <c r="AE133" s="106" t="s">
        <v>542</v>
      </c>
      <c r="AF133" s="106">
        <v>11</v>
      </c>
      <c r="AG133" s="318"/>
      <c r="AH133" s="244"/>
      <c r="AI133" s="109"/>
      <c r="AL133"/>
      <c r="AM133"/>
      <c r="AN133"/>
      <c r="AO133"/>
    </row>
    <row r="134" spans="1:41" ht="17.149999999999999" customHeight="1">
      <c r="A134" s="948"/>
      <c r="B134" s="967"/>
      <c r="C134" s="320">
        <v>8</v>
      </c>
      <c r="D134" s="106" t="s">
        <v>542</v>
      </c>
      <c r="E134" s="312">
        <v>11</v>
      </c>
      <c r="F134" s="914"/>
      <c r="G134" s="915"/>
      <c r="H134" s="916"/>
      <c r="I134" s="320">
        <v>12</v>
      </c>
      <c r="J134" s="106" t="s">
        <v>542</v>
      </c>
      <c r="K134" s="312">
        <v>10</v>
      </c>
      <c r="L134" s="320"/>
      <c r="M134" s="106" t="s">
        <v>542</v>
      </c>
      <c r="N134" s="106"/>
      <c r="O134" s="969" t="s">
        <v>204</v>
      </c>
      <c r="P134" s="970"/>
      <c r="Q134" s="971"/>
      <c r="R134" s="90"/>
      <c r="S134" s="948"/>
      <c r="T134" s="987"/>
      <c r="U134" s="320"/>
      <c r="V134" s="106" t="s">
        <v>542</v>
      </c>
      <c r="W134" s="312"/>
      <c r="X134" s="914"/>
      <c r="Y134" s="915"/>
      <c r="Z134" s="916"/>
      <c r="AA134" s="320"/>
      <c r="AB134" s="106" t="s">
        <v>542</v>
      </c>
      <c r="AC134" s="312"/>
      <c r="AD134" s="320"/>
      <c r="AE134" s="106" t="s">
        <v>542</v>
      </c>
      <c r="AF134" s="106"/>
      <c r="AG134" s="969" t="s">
        <v>204</v>
      </c>
      <c r="AH134" s="970"/>
      <c r="AI134" s="971"/>
      <c r="AL134"/>
      <c r="AM134"/>
      <c r="AN134"/>
      <c r="AO134"/>
    </row>
    <row r="135" spans="1:41" ht="17.149999999999999" customHeight="1">
      <c r="A135" s="948"/>
      <c r="B135" s="967"/>
      <c r="C135" s="320">
        <v>5</v>
      </c>
      <c r="D135" s="106" t="s">
        <v>542</v>
      </c>
      <c r="E135" s="312">
        <v>11</v>
      </c>
      <c r="F135" s="914"/>
      <c r="G135" s="915"/>
      <c r="H135" s="916"/>
      <c r="I135" s="320"/>
      <c r="J135" s="106" t="s">
        <v>542</v>
      </c>
      <c r="K135" s="312"/>
      <c r="L135" s="320"/>
      <c r="M135" s="106" t="s">
        <v>542</v>
      </c>
      <c r="N135" s="106"/>
      <c r="O135" s="318"/>
      <c r="P135" s="981">
        <v>2</v>
      </c>
      <c r="Q135" s="109"/>
      <c r="R135" s="90"/>
      <c r="S135" s="948"/>
      <c r="T135" s="987"/>
      <c r="U135" s="320"/>
      <c r="V135" s="106" t="s">
        <v>542</v>
      </c>
      <c r="W135" s="312"/>
      <c r="X135" s="914"/>
      <c r="Y135" s="915"/>
      <c r="Z135" s="916"/>
      <c r="AA135" s="320"/>
      <c r="AB135" s="106" t="s">
        <v>542</v>
      </c>
      <c r="AC135" s="312"/>
      <c r="AD135" s="320"/>
      <c r="AE135" s="106" t="s">
        <v>542</v>
      </c>
      <c r="AF135" s="106"/>
      <c r="AG135" s="318"/>
      <c r="AH135" s="981">
        <v>4</v>
      </c>
      <c r="AI135" s="109"/>
      <c r="AL135"/>
      <c r="AM135"/>
      <c r="AN135"/>
      <c r="AO135"/>
    </row>
    <row r="136" spans="1:41" ht="17.149999999999999" customHeight="1" thickBot="1">
      <c r="A136" s="949"/>
      <c r="B136" s="968"/>
      <c r="C136" s="323">
        <v>2</v>
      </c>
      <c r="D136" s="114" t="s">
        <v>542</v>
      </c>
      <c r="E136" s="325">
        <v>3</v>
      </c>
      <c r="F136" s="917"/>
      <c r="G136" s="918"/>
      <c r="H136" s="919"/>
      <c r="I136" s="323">
        <v>3</v>
      </c>
      <c r="J136" s="114" t="s">
        <v>542</v>
      </c>
      <c r="K136" s="325">
        <v>1</v>
      </c>
      <c r="L136" s="323">
        <v>3</v>
      </c>
      <c r="M136" s="114" t="s">
        <v>542</v>
      </c>
      <c r="N136" s="114">
        <v>0</v>
      </c>
      <c r="O136" s="324"/>
      <c r="P136" s="982"/>
      <c r="Q136" s="115"/>
      <c r="R136" s="90"/>
      <c r="S136" s="949"/>
      <c r="T136" s="988"/>
      <c r="U136" s="323">
        <v>0</v>
      </c>
      <c r="V136" s="114" t="s">
        <v>542</v>
      </c>
      <c r="W136" s="325">
        <v>3</v>
      </c>
      <c r="X136" s="917"/>
      <c r="Y136" s="918"/>
      <c r="Z136" s="919"/>
      <c r="AA136" s="323">
        <v>0</v>
      </c>
      <c r="AB136" s="114" t="s">
        <v>542</v>
      </c>
      <c r="AC136" s="325">
        <v>3</v>
      </c>
      <c r="AD136" s="323">
        <v>0</v>
      </c>
      <c r="AE136" s="114" t="s">
        <v>542</v>
      </c>
      <c r="AF136" s="114">
        <v>3</v>
      </c>
      <c r="AG136" s="324"/>
      <c r="AH136" s="982"/>
      <c r="AI136" s="115"/>
      <c r="AL136"/>
      <c r="AM136"/>
      <c r="AN136"/>
      <c r="AO136"/>
    </row>
    <row r="137" spans="1:41" ht="17.149999999999999" customHeight="1">
      <c r="A137" s="947">
        <v>3</v>
      </c>
      <c r="B137" s="978" t="str">
        <f>IF(R137="","",VLOOKUP(R137,$AL$2:$AO$150,2,0))</f>
        <v>藤澤　涼太</v>
      </c>
      <c r="C137" s="320">
        <v>1</v>
      </c>
      <c r="D137" s="106" t="s">
        <v>542</v>
      </c>
      <c r="E137" s="312">
        <v>11</v>
      </c>
      <c r="F137" s="106">
        <v>11</v>
      </c>
      <c r="G137" s="106" t="s">
        <v>542</v>
      </c>
      <c r="H137" s="106">
        <v>9</v>
      </c>
      <c r="I137" s="911"/>
      <c r="J137" s="912"/>
      <c r="K137" s="913"/>
      <c r="L137" s="320">
        <v>11</v>
      </c>
      <c r="M137" s="106" t="s">
        <v>542</v>
      </c>
      <c r="N137" s="106">
        <v>0</v>
      </c>
      <c r="O137" s="313"/>
      <c r="P137" s="314"/>
      <c r="Q137" s="315"/>
      <c r="R137" s="90">
        <v>63</v>
      </c>
      <c r="S137" s="947">
        <v>3</v>
      </c>
      <c r="T137" s="986" t="str">
        <f>IF(AJ137="","",VLOOKUP(AJ137,$AL$2:$AO$150,2,0))</f>
        <v>佐々木菜那</v>
      </c>
      <c r="U137" s="320">
        <v>11</v>
      </c>
      <c r="V137" s="106" t="s">
        <v>542</v>
      </c>
      <c r="W137" s="312">
        <v>13</v>
      </c>
      <c r="X137" s="106">
        <v>11</v>
      </c>
      <c r="Y137" s="106" t="s">
        <v>542</v>
      </c>
      <c r="Z137" s="106">
        <v>5</v>
      </c>
      <c r="AA137" s="953"/>
      <c r="AB137" s="954"/>
      <c r="AC137" s="955"/>
      <c r="AD137" s="320">
        <v>6</v>
      </c>
      <c r="AE137" s="106" t="s">
        <v>542</v>
      </c>
      <c r="AF137" s="106">
        <v>11</v>
      </c>
      <c r="AG137" s="313"/>
      <c r="AH137" s="314"/>
      <c r="AI137" s="315"/>
      <c r="AJ137" s="317">
        <v>67</v>
      </c>
      <c r="AL137"/>
      <c r="AM137"/>
      <c r="AN137"/>
      <c r="AO137"/>
    </row>
    <row r="138" spans="1:41" ht="17.149999999999999" customHeight="1">
      <c r="A138" s="948"/>
      <c r="B138" s="967"/>
      <c r="C138" s="320">
        <v>6</v>
      </c>
      <c r="D138" s="106" t="s">
        <v>542</v>
      </c>
      <c r="E138" s="312">
        <v>11</v>
      </c>
      <c r="F138" s="106">
        <v>8</v>
      </c>
      <c r="G138" s="106" t="s">
        <v>542</v>
      </c>
      <c r="H138" s="106">
        <v>11</v>
      </c>
      <c r="I138" s="914"/>
      <c r="J138" s="915"/>
      <c r="K138" s="916"/>
      <c r="L138" s="320">
        <v>11</v>
      </c>
      <c r="M138" s="106" t="s">
        <v>542</v>
      </c>
      <c r="N138" s="106">
        <v>2</v>
      </c>
      <c r="O138" s="318">
        <v>1</v>
      </c>
      <c r="P138" s="106" t="s">
        <v>543</v>
      </c>
      <c r="Q138" s="108">
        <v>2</v>
      </c>
      <c r="R138" s="90"/>
      <c r="S138" s="948"/>
      <c r="T138" s="987"/>
      <c r="U138" s="320">
        <v>3</v>
      </c>
      <c r="V138" s="106" t="s">
        <v>542</v>
      </c>
      <c r="W138" s="312">
        <v>11</v>
      </c>
      <c r="X138" s="106">
        <v>11</v>
      </c>
      <c r="Y138" s="106" t="s">
        <v>542</v>
      </c>
      <c r="Z138" s="106">
        <v>3</v>
      </c>
      <c r="AA138" s="914"/>
      <c r="AB138" s="915"/>
      <c r="AC138" s="916"/>
      <c r="AD138" s="320">
        <v>7</v>
      </c>
      <c r="AE138" s="106" t="s">
        <v>542</v>
      </c>
      <c r="AF138" s="106">
        <v>11</v>
      </c>
      <c r="AG138" s="318">
        <v>1</v>
      </c>
      <c r="AH138" s="106" t="s">
        <v>543</v>
      </c>
      <c r="AI138" s="108">
        <v>2</v>
      </c>
      <c r="AL138"/>
      <c r="AM138"/>
      <c r="AN138"/>
      <c r="AO138"/>
    </row>
    <row r="139" spans="1:41" ht="17.149999999999999" customHeight="1">
      <c r="A139" s="948"/>
      <c r="B139" s="967"/>
      <c r="C139" s="320">
        <v>5</v>
      </c>
      <c r="D139" s="106" t="s">
        <v>542</v>
      </c>
      <c r="E139" s="312">
        <v>11</v>
      </c>
      <c r="F139" s="106">
        <v>6</v>
      </c>
      <c r="G139" s="106" t="s">
        <v>542</v>
      </c>
      <c r="H139" s="106">
        <v>11</v>
      </c>
      <c r="I139" s="914"/>
      <c r="J139" s="915"/>
      <c r="K139" s="916"/>
      <c r="L139" s="320">
        <v>11</v>
      </c>
      <c r="M139" s="106" t="s">
        <v>542</v>
      </c>
      <c r="N139" s="106">
        <v>1</v>
      </c>
      <c r="O139" s="318"/>
      <c r="P139" s="244"/>
      <c r="Q139" s="109"/>
      <c r="R139" s="90"/>
      <c r="S139" s="948"/>
      <c r="T139" s="987"/>
      <c r="U139" s="320">
        <v>2</v>
      </c>
      <c r="V139" s="106" t="s">
        <v>542</v>
      </c>
      <c r="W139" s="312">
        <v>11</v>
      </c>
      <c r="X139" s="106">
        <v>11</v>
      </c>
      <c r="Y139" s="106" t="s">
        <v>542</v>
      </c>
      <c r="Z139" s="106">
        <v>5</v>
      </c>
      <c r="AA139" s="914"/>
      <c r="AB139" s="915"/>
      <c r="AC139" s="916"/>
      <c r="AD139" s="320">
        <v>6</v>
      </c>
      <c r="AE139" s="106" t="s">
        <v>542</v>
      </c>
      <c r="AF139" s="106">
        <v>11</v>
      </c>
      <c r="AG139" s="318"/>
      <c r="AH139" s="244"/>
      <c r="AI139" s="109"/>
      <c r="AL139"/>
      <c r="AM139"/>
      <c r="AN139"/>
      <c r="AO139"/>
    </row>
    <row r="140" spans="1:41" ht="17.149999999999999" customHeight="1">
      <c r="A140" s="948"/>
      <c r="B140" s="967"/>
      <c r="C140" s="320"/>
      <c r="D140" s="106" t="s">
        <v>542</v>
      </c>
      <c r="E140" s="312"/>
      <c r="F140" s="106">
        <v>10</v>
      </c>
      <c r="G140" s="106" t="s">
        <v>542</v>
      </c>
      <c r="H140" s="106">
        <v>12</v>
      </c>
      <c r="I140" s="914"/>
      <c r="J140" s="915"/>
      <c r="K140" s="916"/>
      <c r="L140" s="320"/>
      <c r="M140" s="106" t="s">
        <v>542</v>
      </c>
      <c r="N140" s="106"/>
      <c r="O140" s="969" t="s">
        <v>204</v>
      </c>
      <c r="P140" s="970"/>
      <c r="Q140" s="971"/>
      <c r="R140" s="90"/>
      <c r="S140" s="948"/>
      <c r="T140" s="987"/>
      <c r="U140" s="320"/>
      <c r="V140" s="106" t="s">
        <v>542</v>
      </c>
      <c r="W140" s="312"/>
      <c r="X140" s="106"/>
      <c r="Y140" s="106" t="s">
        <v>542</v>
      </c>
      <c r="Z140" s="106"/>
      <c r="AA140" s="914"/>
      <c r="AB140" s="915"/>
      <c r="AC140" s="916"/>
      <c r="AD140" s="320"/>
      <c r="AE140" s="106" t="s">
        <v>542</v>
      </c>
      <c r="AF140" s="106"/>
      <c r="AG140" s="969" t="s">
        <v>204</v>
      </c>
      <c r="AH140" s="970"/>
      <c r="AI140" s="971"/>
      <c r="AL140"/>
      <c r="AM140"/>
      <c r="AN140"/>
      <c r="AO140"/>
    </row>
    <row r="141" spans="1:41" ht="17.149999999999999" customHeight="1">
      <c r="A141" s="948"/>
      <c r="B141" s="967"/>
      <c r="C141" s="320"/>
      <c r="D141" s="106" t="s">
        <v>542</v>
      </c>
      <c r="E141" s="312"/>
      <c r="F141" s="106"/>
      <c r="G141" s="106" t="s">
        <v>542</v>
      </c>
      <c r="H141" s="106"/>
      <c r="I141" s="914"/>
      <c r="J141" s="915"/>
      <c r="K141" s="916"/>
      <c r="L141" s="320"/>
      <c r="M141" s="106" t="s">
        <v>542</v>
      </c>
      <c r="N141" s="106"/>
      <c r="O141" s="318"/>
      <c r="P141" s="981">
        <v>3</v>
      </c>
      <c r="Q141" s="109"/>
      <c r="R141" s="90"/>
      <c r="S141" s="948"/>
      <c r="T141" s="987"/>
      <c r="U141" s="320"/>
      <c r="V141" s="106" t="s">
        <v>542</v>
      </c>
      <c r="W141" s="312"/>
      <c r="X141" s="106"/>
      <c r="Y141" s="106" t="s">
        <v>542</v>
      </c>
      <c r="Z141" s="106"/>
      <c r="AA141" s="914"/>
      <c r="AB141" s="915"/>
      <c r="AC141" s="916"/>
      <c r="AD141" s="320"/>
      <c r="AE141" s="106" t="s">
        <v>542</v>
      </c>
      <c r="AF141" s="106"/>
      <c r="AG141" s="318"/>
      <c r="AH141" s="981">
        <v>3</v>
      </c>
      <c r="AI141" s="109"/>
      <c r="AL141"/>
      <c r="AM141"/>
      <c r="AN141"/>
      <c r="AO141"/>
    </row>
    <row r="142" spans="1:41" ht="17.149999999999999" customHeight="1" thickBot="1">
      <c r="A142" s="949"/>
      <c r="B142" s="968"/>
      <c r="C142" s="323">
        <v>0</v>
      </c>
      <c r="D142" s="114" t="s">
        <v>542</v>
      </c>
      <c r="E142" s="325">
        <v>3</v>
      </c>
      <c r="F142" s="114">
        <v>1</v>
      </c>
      <c r="G142" s="114" t="s">
        <v>542</v>
      </c>
      <c r="H142" s="114">
        <v>3</v>
      </c>
      <c r="I142" s="917"/>
      <c r="J142" s="918"/>
      <c r="K142" s="919"/>
      <c r="L142" s="323">
        <v>3</v>
      </c>
      <c r="M142" s="114" t="s">
        <v>542</v>
      </c>
      <c r="N142" s="114">
        <v>0</v>
      </c>
      <c r="O142" s="324"/>
      <c r="P142" s="982"/>
      <c r="Q142" s="115"/>
      <c r="R142" s="90"/>
      <c r="S142" s="949"/>
      <c r="T142" s="988"/>
      <c r="U142" s="323">
        <v>0</v>
      </c>
      <c r="V142" s="114" t="s">
        <v>542</v>
      </c>
      <c r="W142" s="325">
        <v>3</v>
      </c>
      <c r="X142" s="114">
        <v>3</v>
      </c>
      <c r="Y142" s="114" t="s">
        <v>542</v>
      </c>
      <c r="Z142" s="114">
        <v>0</v>
      </c>
      <c r="AA142" s="917"/>
      <c r="AB142" s="918"/>
      <c r="AC142" s="919"/>
      <c r="AD142" s="323">
        <v>0</v>
      </c>
      <c r="AE142" s="114" t="s">
        <v>542</v>
      </c>
      <c r="AF142" s="114">
        <v>3</v>
      </c>
      <c r="AG142" s="324"/>
      <c r="AH142" s="982"/>
      <c r="AI142" s="115"/>
      <c r="AL142"/>
      <c r="AM142"/>
      <c r="AN142"/>
      <c r="AO142"/>
    </row>
    <row r="143" spans="1:41" ht="17.149999999999999" customHeight="1">
      <c r="A143" s="947">
        <v>4</v>
      </c>
      <c r="B143" s="978" t="str">
        <f>IF(R143="","",VLOOKUP(R143,$AL$2:$AO$150,2,0))</f>
        <v>佐々木佑子</v>
      </c>
      <c r="C143" s="320">
        <v>2</v>
      </c>
      <c r="D143" s="106" t="s">
        <v>542</v>
      </c>
      <c r="E143" s="312">
        <v>11</v>
      </c>
      <c r="F143" s="106">
        <v>1</v>
      </c>
      <c r="G143" s="106" t="s">
        <v>542</v>
      </c>
      <c r="H143" s="106">
        <v>11</v>
      </c>
      <c r="I143" s="320">
        <v>0</v>
      </c>
      <c r="J143" s="106" t="s">
        <v>542</v>
      </c>
      <c r="K143" s="312">
        <v>11</v>
      </c>
      <c r="L143" s="911"/>
      <c r="M143" s="912"/>
      <c r="N143" s="912"/>
      <c r="O143" s="326"/>
      <c r="P143" s="106"/>
      <c r="Q143" s="108"/>
      <c r="R143" s="90">
        <v>64</v>
      </c>
      <c r="S143" s="947">
        <v>4</v>
      </c>
      <c r="T143" s="986" t="str">
        <f>IF(AJ143="","",VLOOKUP(AJ143,$AL$2:$AO$150,2,0))</f>
        <v>村山　洋太</v>
      </c>
      <c r="U143" s="320">
        <v>11</v>
      </c>
      <c r="V143" s="106" t="s">
        <v>542</v>
      </c>
      <c r="W143" s="312">
        <v>8</v>
      </c>
      <c r="X143" s="106">
        <v>11</v>
      </c>
      <c r="Y143" s="106" t="s">
        <v>542</v>
      </c>
      <c r="Z143" s="106">
        <v>2</v>
      </c>
      <c r="AA143" s="320">
        <v>11</v>
      </c>
      <c r="AB143" s="106" t="s">
        <v>542</v>
      </c>
      <c r="AC143" s="312">
        <v>6</v>
      </c>
      <c r="AD143" s="953"/>
      <c r="AE143" s="954"/>
      <c r="AF143" s="989"/>
      <c r="AG143" s="326"/>
      <c r="AH143" s="106"/>
      <c r="AI143" s="108"/>
      <c r="AJ143" s="317">
        <v>68</v>
      </c>
      <c r="AL143"/>
      <c r="AM143"/>
      <c r="AN143"/>
      <c r="AO143"/>
    </row>
    <row r="144" spans="1:41" ht="17.149999999999999" customHeight="1">
      <c r="A144" s="948"/>
      <c r="B144" s="967"/>
      <c r="C144" s="320">
        <v>0</v>
      </c>
      <c r="D144" s="106" t="s">
        <v>542</v>
      </c>
      <c r="E144" s="312">
        <v>11</v>
      </c>
      <c r="F144" s="106">
        <v>1</v>
      </c>
      <c r="G144" s="106" t="s">
        <v>542</v>
      </c>
      <c r="H144" s="106">
        <v>11</v>
      </c>
      <c r="I144" s="320">
        <v>2</v>
      </c>
      <c r="J144" s="106" t="s">
        <v>542</v>
      </c>
      <c r="K144" s="312">
        <v>11</v>
      </c>
      <c r="L144" s="914"/>
      <c r="M144" s="915"/>
      <c r="N144" s="915"/>
      <c r="O144" s="318">
        <v>0</v>
      </c>
      <c r="P144" s="106" t="s">
        <v>543</v>
      </c>
      <c r="Q144" s="108">
        <v>3</v>
      </c>
      <c r="R144" s="90"/>
      <c r="S144" s="948"/>
      <c r="T144" s="987"/>
      <c r="U144" s="320">
        <v>9</v>
      </c>
      <c r="V144" s="106" t="s">
        <v>542</v>
      </c>
      <c r="W144" s="312">
        <v>11</v>
      </c>
      <c r="X144" s="106">
        <v>11</v>
      </c>
      <c r="Y144" s="106" t="s">
        <v>542</v>
      </c>
      <c r="Z144" s="106">
        <v>6</v>
      </c>
      <c r="AA144" s="320">
        <v>11</v>
      </c>
      <c r="AB144" s="106" t="s">
        <v>542</v>
      </c>
      <c r="AC144" s="312">
        <v>7</v>
      </c>
      <c r="AD144" s="914"/>
      <c r="AE144" s="915"/>
      <c r="AF144" s="990"/>
      <c r="AG144" s="318">
        <v>2</v>
      </c>
      <c r="AH144" s="106" t="s">
        <v>543</v>
      </c>
      <c r="AI144" s="108">
        <v>1</v>
      </c>
      <c r="AL144"/>
      <c r="AM144"/>
      <c r="AN144"/>
      <c r="AO144"/>
    </row>
    <row r="145" spans="1:41" ht="17.149999999999999" customHeight="1">
      <c r="A145" s="948"/>
      <c r="B145" s="967"/>
      <c r="C145" s="320">
        <v>1</v>
      </c>
      <c r="D145" s="106" t="s">
        <v>542</v>
      </c>
      <c r="E145" s="312">
        <v>11</v>
      </c>
      <c r="F145" s="106">
        <v>2</v>
      </c>
      <c r="G145" s="106" t="s">
        <v>542</v>
      </c>
      <c r="H145" s="106">
        <v>11</v>
      </c>
      <c r="I145" s="320">
        <v>1</v>
      </c>
      <c r="J145" s="106" t="s">
        <v>542</v>
      </c>
      <c r="K145" s="312">
        <v>11</v>
      </c>
      <c r="L145" s="914"/>
      <c r="M145" s="915"/>
      <c r="N145" s="915"/>
      <c r="O145" s="318"/>
      <c r="P145" s="244"/>
      <c r="Q145" s="109"/>
      <c r="R145" s="90"/>
      <c r="S145" s="948"/>
      <c r="T145" s="987"/>
      <c r="U145" s="320">
        <v>11</v>
      </c>
      <c r="V145" s="106" t="s">
        <v>542</v>
      </c>
      <c r="W145" s="312">
        <v>9</v>
      </c>
      <c r="X145" s="106">
        <v>11</v>
      </c>
      <c r="Y145" s="106" t="s">
        <v>542</v>
      </c>
      <c r="Z145" s="106">
        <v>5</v>
      </c>
      <c r="AA145" s="320">
        <v>11</v>
      </c>
      <c r="AB145" s="106" t="s">
        <v>542</v>
      </c>
      <c r="AC145" s="312">
        <v>6</v>
      </c>
      <c r="AD145" s="914"/>
      <c r="AE145" s="915"/>
      <c r="AF145" s="990"/>
      <c r="AG145" s="318"/>
      <c r="AH145" s="244"/>
      <c r="AI145" s="109"/>
      <c r="AL145"/>
      <c r="AM145"/>
      <c r="AN145"/>
      <c r="AO145"/>
    </row>
    <row r="146" spans="1:41" ht="17.149999999999999" customHeight="1">
      <c r="A146" s="948"/>
      <c r="B146" s="967"/>
      <c r="C146" s="320"/>
      <c r="D146" s="106" t="s">
        <v>542</v>
      </c>
      <c r="E146" s="312"/>
      <c r="F146" s="106"/>
      <c r="G146" s="106" t="s">
        <v>542</v>
      </c>
      <c r="H146" s="106"/>
      <c r="I146" s="320"/>
      <c r="J146" s="106" t="s">
        <v>542</v>
      </c>
      <c r="K146" s="312"/>
      <c r="L146" s="914"/>
      <c r="M146" s="915"/>
      <c r="N146" s="915"/>
      <c r="O146" s="969" t="s">
        <v>204</v>
      </c>
      <c r="P146" s="970"/>
      <c r="Q146" s="971"/>
      <c r="R146" s="90"/>
      <c r="S146" s="948"/>
      <c r="T146" s="987"/>
      <c r="U146" s="320">
        <v>7</v>
      </c>
      <c r="V146" s="106" t="s">
        <v>542</v>
      </c>
      <c r="W146" s="312">
        <v>11</v>
      </c>
      <c r="X146" s="106"/>
      <c r="Y146" s="106" t="s">
        <v>542</v>
      </c>
      <c r="Z146" s="106"/>
      <c r="AA146" s="320"/>
      <c r="AB146" s="106" t="s">
        <v>542</v>
      </c>
      <c r="AC146" s="312"/>
      <c r="AD146" s="914"/>
      <c r="AE146" s="915"/>
      <c r="AF146" s="990"/>
      <c r="AG146" s="969" t="s">
        <v>204</v>
      </c>
      <c r="AH146" s="970"/>
      <c r="AI146" s="971"/>
      <c r="AL146"/>
      <c r="AM146"/>
      <c r="AN146"/>
      <c r="AO146"/>
    </row>
    <row r="147" spans="1:41" ht="17.149999999999999" customHeight="1">
      <c r="A147" s="948"/>
      <c r="B147" s="967"/>
      <c r="C147" s="320"/>
      <c r="D147" s="106" t="s">
        <v>542</v>
      </c>
      <c r="E147" s="312"/>
      <c r="F147" s="106"/>
      <c r="G147" s="106" t="s">
        <v>542</v>
      </c>
      <c r="H147" s="106"/>
      <c r="I147" s="320"/>
      <c r="J147" s="106" t="s">
        <v>542</v>
      </c>
      <c r="K147" s="312"/>
      <c r="L147" s="914"/>
      <c r="M147" s="915"/>
      <c r="N147" s="915"/>
      <c r="O147" s="326"/>
      <c r="P147" s="981">
        <v>4</v>
      </c>
      <c r="Q147" s="108"/>
      <c r="R147" s="90"/>
      <c r="S147" s="948"/>
      <c r="T147" s="987"/>
      <c r="U147" s="320">
        <v>5</v>
      </c>
      <c r="V147" s="106" t="s">
        <v>542</v>
      </c>
      <c r="W147" s="312">
        <v>11</v>
      </c>
      <c r="X147" s="106"/>
      <c r="Y147" s="106" t="s">
        <v>542</v>
      </c>
      <c r="Z147" s="106"/>
      <c r="AA147" s="320"/>
      <c r="AB147" s="106" t="s">
        <v>542</v>
      </c>
      <c r="AC147" s="312"/>
      <c r="AD147" s="914"/>
      <c r="AE147" s="915"/>
      <c r="AF147" s="990"/>
      <c r="AG147" s="326"/>
      <c r="AH147" s="981">
        <v>2</v>
      </c>
      <c r="AI147" s="108"/>
      <c r="AL147"/>
      <c r="AM147"/>
      <c r="AN147"/>
      <c r="AO147"/>
    </row>
    <row r="148" spans="1:41" ht="17.149999999999999" customHeight="1" thickBot="1">
      <c r="A148" s="949"/>
      <c r="B148" s="968"/>
      <c r="C148" s="323">
        <v>0</v>
      </c>
      <c r="D148" s="114" t="s">
        <v>542</v>
      </c>
      <c r="E148" s="325">
        <v>3</v>
      </c>
      <c r="F148" s="114">
        <v>0</v>
      </c>
      <c r="G148" s="114" t="s">
        <v>542</v>
      </c>
      <c r="H148" s="114">
        <v>3</v>
      </c>
      <c r="I148" s="323">
        <v>0</v>
      </c>
      <c r="J148" s="114" t="s">
        <v>542</v>
      </c>
      <c r="K148" s="325">
        <v>3</v>
      </c>
      <c r="L148" s="917"/>
      <c r="M148" s="918"/>
      <c r="N148" s="918"/>
      <c r="O148" s="327"/>
      <c r="P148" s="982"/>
      <c r="Q148" s="328"/>
      <c r="R148" s="90"/>
      <c r="S148" s="949"/>
      <c r="T148" s="988"/>
      <c r="U148" s="323">
        <v>2</v>
      </c>
      <c r="V148" s="114" t="s">
        <v>542</v>
      </c>
      <c r="W148" s="325">
        <v>3</v>
      </c>
      <c r="X148" s="114">
        <v>3</v>
      </c>
      <c r="Y148" s="114" t="s">
        <v>542</v>
      </c>
      <c r="Z148" s="114">
        <v>0</v>
      </c>
      <c r="AA148" s="323">
        <v>3</v>
      </c>
      <c r="AB148" s="114" t="s">
        <v>542</v>
      </c>
      <c r="AC148" s="325">
        <v>0</v>
      </c>
      <c r="AD148" s="917"/>
      <c r="AE148" s="918"/>
      <c r="AF148" s="991"/>
      <c r="AG148" s="327"/>
      <c r="AH148" s="982"/>
      <c r="AI148" s="328"/>
      <c r="AL148"/>
      <c r="AM148"/>
      <c r="AN148"/>
      <c r="AO148"/>
    </row>
    <row r="149" spans="1:41" ht="6.75" customHeight="1">
      <c r="A149" s="106"/>
      <c r="B149" s="332"/>
      <c r="C149" s="244"/>
      <c r="D149" s="106"/>
      <c r="E149" s="244"/>
      <c r="F149" s="244"/>
      <c r="G149" s="106"/>
      <c r="H149" s="244"/>
      <c r="I149" s="244"/>
      <c r="J149" s="106"/>
      <c r="K149" s="244"/>
      <c r="L149" s="106"/>
      <c r="M149" s="106"/>
      <c r="N149" s="106"/>
      <c r="O149" s="106"/>
      <c r="P149" s="106"/>
      <c r="Q149" s="106"/>
      <c r="R149" s="90"/>
      <c r="S149" s="106"/>
      <c r="T149" s="332"/>
      <c r="U149" s="244"/>
      <c r="V149" s="106"/>
      <c r="W149" s="244"/>
      <c r="X149" s="244"/>
      <c r="Y149" s="106"/>
      <c r="Z149" s="244"/>
      <c r="AA149" s="244"/>
      <c r="AB149" s="106"/>
      <c r="AC149" s="244"/>
      <c r="AD149" s="106"/>
      <c r="AE149" s="106"/>
      <c r="AF149" s="106"/>
      <c r="AG149" s="106"/>
      <c r="AH149" s="106"/>
      <c r="AI149" s="106"/>
      <c r="AL149"/>
      <c r="AM149"/>
      <c r="AN149"/>
      <c r="AO149"/>
    </row>
    <row r="150" spans="1:41">
      <c r="A150" s="330"/>
      <c r="B150" s="329" t="s">
        <v>569</v>
      </c>
      <c r="C150" s="329"/>
      <c r="D150" s="329"/>
      <c r="E150" s="329" t="s">
        <v>570</v>
      </c>
      <c r="K150" s="330"/>
      <c r="L150" s="329" t="s">
        <v>571</v>
      </c>
      <c r="M150" s="329"/>
      <c r="O150" s="333" t="s">
        <v>572</v>
      </c>
      <c r="R150" s="90"/>
      <c r="S150" s="330"/>
      <c r="T150" s="329" t="s">
        <v>569</v>
      </c>
      <c r="U150" s="329"/>
      <c r="V150" s="329"/>
      <c r="W150" s="329" t="s">
        <v>570</v>
      </c>
      <c r="AC150" s="330"/>
      <c r="AD150" s="329" t="s">
        <v>571</v>
      </c>
      <c r="AE150" s="329"/>
      <c r="AG150" s="333" t="s">
        <v>572</v>
      </c>
      <c r="AL150"/>
      <c r="AM150"/>
      <c r="AN150"/>
      <c r="AO150"/>
    </row>
  </sheetData>
  <mergeCells count="300">
    <mergeCell ref="AG34:AI34"/>
    <mergeCell ref="AG38:AI38"/>
    <mergeCell ref="AH39:AH40"/>
    <mergeCell ref="O32:O33"/>
    <mergeCell ref="P32:P33"/>
    <mergeCell ref="Q32:Q33"/>
    <mergeCell ref="AG32:AG33"/>
    <mergeCell ref="AH32:AH33"/>
    <mergeCell ref="AI32:AI33"/>
    <mergeCell ref="AG45:AI46"/>
    <mergeCell ref="AG51:AI52"/>
    <mergeCell ref="AG57:AI58"/>
    <mergeCell ref="O39:Q40"/>
    <mergeCell ref="O45:Q46"/>
    <mergeCell ref="O51:Q52"/>
    <mergeCell ref="O57:Q58"/>
    <mergeCell ref="AG50:AI50"/>
    <mergeCell ref="AG44:AI44"/>
    <mergeCell ref="A143:A148"/>
    <mergeCell ref="B143:B148"/>
    <mergeCell ref="L143:N148"/>
    <mergeCell ref="S143:S148"/>
    <mergeCell ref="T143:T148"/>
    <mergeCell ref="AD143:AF148"/>
    <mergeCell ref="O146:Q146"/>
    <mergeCell ref="AG146:AI146"/>
    <mergeCell ref="P147:P148"/>
    <mergeCell ref="AH147:AH148"/>
    <mergeCell ref="A137:A142"/>
    <mergeCell ref="B137:B142"/>
    <mergeCell ref="I137:K142"/>
    <mergeCell ref="S137:S142"/>
    <mergeCell ref="T137:T142"/>
    <mergeCell ref="AA137:AC142"/>
    <mergeCell ref="O140:Q140"/>
    <mergeCell ref="AG140:AI140"/>
    <mergeCell ref="P141:P142"/>
    <mergeCell ref="AH141:AH142"/>
    <mergeCell ref="A131:A136"/>
    <mergeCell ref="B131:B136"/>
    <mergeCell ref="F131:H136"/>
    <mergeCell ref="S131:S136"/>
    <mergeCell ref="T131:T136"/>
    <mergeCell ref="X131:Z136"/>
    <mergeCell ref="O134:Q134"/>
    <mergeCell ref="AG134:AI134"/>
    <mergeCell ref="P135:P136"/>
    <mergeCell ref="AH135:AH136"/>
    <mergeCell ref="X124:Z124"/>
    <mergeCell ref="AA124:AC124"/>
    <mergeCell ref="AD124:AF124"/>
    <mergeCell ref="AG124:AI124"/>
    <mergeCell ref="A125:A130"/>
    <mergeCell ref="B125:B130"/>
    <mergeCell ref="C125:E130"/>
    <mergeCell ref="S125:S130"/>
    <mergeCell ref="T125:T130"/>
    <mergeCell ref="U125:W130"/>
    <mergeCell ref="C124:E124"/>
    <mergeCell ref="F124:H124"/>
    <mergeCell ref="I124:K124"/>
    <mergeCell ref="L124:N124"/>
    <mergeCell ref="O124:Q124"/>
    <mergeCell ref="U124:W124"/>
    <mergeCell ref="O128:Q128"/>
    <mergeCell ref="AG128:AI128"/>
    <mergeCell ref="P129:P130"/>
    <mergeCell ref="AH129:AH130"/>
    <mergeCell ref="O122:O123"/>
    <mergeCell ref="P122:P123"/>
    <mergeCell ref="Q122:Q123"/>
    <mergeCell ref="AG122:AG123"/>
    <mergeCell ref="AH122:AH123"/>
    <mergeCell ref="AI122:AI123"/>
    <mergeCell ref="O116:Q116"/>
    <mergeCell ref="AG116:AI116"/>
    <mergeCell ref="P117:P118"/>
    <mergeCell ref="AH117:AH118"/>
    <mergeCell ref="AG121:AI121"/>
    <mergeCell ref="AG110:AI110"/>
    <mergeCell ref="P111:P112"/>
    <mergeCell ref="AH111:AH112"/>
    <mergeCell ref="A113:A118"/>
    <mergeCell ref="B113:B118"/>
    <mergeCell ref="L113:N118"/>
    <mergeCell ref="S113:S118"/>
    <mergeCell ref="T113:T118"/>
    <mergeCell ref="AD113:AF118"/>
    <mergeCell ref="A107:A112"/>
    <mergeCell ref="B107:B112"/>
    <mergeCell ref="I107:K112"/>
    <mergeCell ref="S107:S112"/>
    <mergeCell ref="T107:T112"/>
    <mergeCell ref="AA107:AC112"/>
    <mergeCell ref="L121:N121"/>
    <mergeCell ref="O121:Q121"/>
    <mergeCell ref="AD121:AF121"/>
    <mergeCell ref="A101:A106"/>
    <mergeCell ref="B101:B106"/>
    <mergeCell ref="F101:H106"/>
    <mergeCell ref="S101:S106"/>
    <mergeCell ref="T101:T106"/>
    <mergeCell ref="X101:Z106"/>
    <mergeCell ref="O104:Q104"/>
    <mergeCell ref="O110:Q110"/>
    <mergeCell ref="AG104:AI104"/>
    <mergeCell ref="P105:P106"/>
    <mergeCell ref="AH105:AH106"/>
    <mergeCell ref="X94:Z94"/>
    <mergeCell ref="AA94:AC94"/>
    <mergeCell ref="AD94:AF94"/>
    <mergeCell ref="AG94:AI94"/>
    <mergeCell ref="A95:A100"/>
    <mergeCell ref="B95:B100"/>
    <mergeCell ref="C95:E100"/>
    <mergeCell ref="S95:S100"/>
    <mergeCell ref="T95:T100"/>
    <mergeCell ref="U95:W100"/>
    <mergeCell ref="C94:E94"/>
    <mergeCell ref="F94:H94"/>
    <mergeCell ref="I94:K94"/>
    <mergeCell ref="L94:N94"/>
    <mergeCell ref="O94:Q94"/>
    <mergeCell ref="U94:W94"/>
    <mergeCell ref="O98:Q98"/>
    <mergeCell ref="AG98:AI98"/>
    <mergeCell ref="P99:P100"/>
    <mergeCell ref="AH99:AH100"/>
    <mergeCell ref="O92:O93"/>
    <mergeCell ref="P92:P93"/>
    <mergeCell ref="Q92:Q93"/>
    <mergeCell ref="AG92:AG93"/>
    <mergeCell ref="AH92:AH93"/>
    <mergeCell ref="AI92:AI93"/>
    <mergeCell ref="O86:Q86"/>
    <mergeCell ref="AG86:AI86"/>
    <mergeCell ref="P87:P88"/>
    <mergeCell ref="AH87:AH88"/>
    <mergeCell ref="AG91:AI91"/>
    <mergeCell ref="AG80:AI80"/>
    <mergeCell ref="P81:P82"/>
    <mergeCell ref="AH81:AH82"/>
    <mergeCell ref="A83:A88"/>
    <mergeCell ref="B83:B88"/>
    <mergeCell ref="L83:N88"/>
    <mergeCell ref="S83:S88"/>
    <mergeCell ref="T83:T88"/>
    <mergeCell ref="AD83:AF88"/>
    <mergeCell ref="A77:A82"/>
    <mergeCell ref="B77:B82"/>
    <mergeCell ref="I77:K82"/>
    <mergeCell ref="S77:S82"/>
    <mergeCell ref="T77:T82"/>
    <mergeCell ref="AA77:AC82"/>
    <mergeCell ref="L91:N91"/>
    <mergeCell ref="O91:Q91"/>
    <mergeCell ref="AD91:AF91"/>
    <mergeCell ref="A71:A76"/>
    <mergeCell ref="B71:B76"/>
    <mergeCell ref="F71:H76"/>
    <mergeCell ref="S71:S76"/>
    <mergeCell ref="T71:T76"/>
    <mergeCell ref="X71:Z76"/>
    <mergeCell ref="O74:Q74"/>
    <mergeCell ref="O80:Q80"/>
    <mergeCell ref="AG74:AI74"/>
    <mergeCell ref="P75:P76"/>
    <mergeCell ref="AH75:AH76"/>
    <mergeCell ref="X64:Z64"/>
    <mergeCell ref="AA64:AC64"/>
    <mergeCell ref="AD64:AF64"/>
    <mergeCell ref="AG64:AI64"/>
    <mergeCell ref="A65:A70"/>
    <mergeCell ref="B65:B70"/>
    <mergeCell ref="C65:E70"/>
    <mergeCell ref="S65:S70"/>
    <mergeCell ref="T65:T70"/>
    <mergeCell ref="U65:W70"/>
    <mergeCell ref="C64:E64"/>
    <mergeCell ref="F64:H64"/>
    <mergeCell ref="I64:K64"/>
    <mergeCell ref="L64:N64"/>
    <mergeCell ref="O64:Q64"/>
    <mergeCell ref="U64:W64"/>
    <mergeCell ref="O68:Q68"/>
    <mergeCell ref="AG68:AI68"/>
    <mergeCell ref="P69:P70"/>
    <mergeCell ref="AH69:AH70"/>
    <mergeCell ref="O62:O63"/>
    <mergeCell ref="P62:P63"/>
    <mergeCell ref="Q62:Q63"/>
    <mergeCell ref="AG62:AG63"/>
    <mergeCell ref="AH62:AH63"/>
    <mergeCell ref="AI62:AI63"/>
    <mergeCell ref="O56:Q56"/>
    <mergeCell ref="AG56:AI56"/>
    <mergeCell ref="AG61:AI61"/>
    <mergeCell ref="L61:N61"/>
    <mergeCell ref="O61:Q61"/>
    <mergeCell ref="AD61:AF61"/>
    <mergeCell ref="A41:A46"/>
    <mergeCell ref="B41:B46"/>
    <mergeCell ref="F41:H46"/>
    <mergeCell ref="S41:S46"/>
    <mergeCell ref="T41:T46"/>
    <mergeCell ref="X41:Z46"/>
    <mergeCell ref="O44:Q44"/>
    <mergeCell ref="O50:Q50"/>
    <mergeCell ref="A53:A58"/>
    <mergeCell ref="B53:B58"/>
    <mergeCell ref="L53:N58"/>
    <mergeCell ref="S53:S58"/>
    <mergeCell ref="T53:T58"/>
    <mergeCell ref="AD53:AF58"/>
    <mergeCell ref="A47:A52"/>
    <mergeCell ref="B47:B52"/>
    <mergeCell ref="I47:K52"/>
    <mergeCell ref="S47:S52"/>
    <mergeCell ref="T47:T52"/>
    <mergeCell ref="AA47:AC52"/>
    <mergeCell ref="L31:N31"/>
    <mergeCell ref="O31:Q31"/>
    <mergeCell ref="AD31:AF31"/>
    <mergeCell ref="A35:A40"/>
    <mergeCell ref="B35:B40"/>
    <mergeCell ref="C35:E40"/>
    <mergeCell ref="S35:S40"/>
    <mergeCell ref="T35:T40"/>
    <mergeCell ref="U35:W40"/>
    <mergeCell ref="C34:E34"/>
    <mergeCell ref="F34:H34"/>
    <mergeCell ref="I34:K34"/>
    <mergeCell ref="L34:N34"/>
    <mergeCell ref="O34:Q34"/>
    <mergeCell ref="U34:W34"/>
    <mergeCell ref="O38:Q38"/>
    <mergeCell ref="X34:Z34"/>
    <mergeCell ref="AA34:AC34"/>
    <mergeCell ref="AD34:AF34"/>
    <mergeCell ref="A23:A28"/>
    <mergeCell ref="B23:B28"/>
    <mergeCell ref="L23:N28"/>
    <mergeCell ref="S23:S28"/>
    <mergeCell ref="T23:T28"/>
    <mergeCell ref="AD23:AF28"/>
    <mergeCell ref="A17:A22"/>
    <mergeCell ref="B17:B22"/>
    <mergeCell ref="I17:K22"/>
    <mergeCell ref="S17:S22"/>
    <mergeCell ref="T17:T22"/>
    <mergeCell ref="AA17:AC22"/>
    <mergeCell ref="O21:Q22"/>
    <mergeCell ref="O20:Q20"/>
    <mergeCell ref="O15:Q16"/>
    <mergeCell ref="O26:Q26"/>
    <mergeCell ref="AG26:AI26"/>
    <mergeCell ref="P27:P28"/>
    <mergeCell ref="AG14:AI14"/>
    <mergeCell ref="AH15:AH16"/>
    <mergeCell ref="AG31:AI31"/>
    <mergeCell ref="AG20:AI20"/>
    <mergeCell ref="AG21:AI22"/>
    <mergeCell ref="AG27:AI28"/>
    <mergeCell ref="F4:H4"/>
    <mergeCell ref="I4:K4"/>
    <mergeCell ref="L4:N4"/>
    <mergeCell ref="O4:Q4"/>
    <mergeCell ref="U4:W4"/>
    <mergeCell ref="O8:Q8"/>
    <mergeCell ref="AG8:AI8"/>
    <mergeCell ref="O9:Q10"/>
    <mergeCell ref="S11:S16"/>
    <mergeCell ref="T11:T16"/>
    <mergeCell ref="X11:Z16"/>
    <mergeCell ref="O14:Q14"/>
    <mergeCell ref="AG9:AI10"/>
    <mergeCell ref="A11:A16"/>
    <mergeCell ref="B11:B16"/>
    <mergeCell ref="F11:H16"/>
    <mergeCell ref="L1:N1"/>
    <mergeCell ref="O1:Q1"/>
    <mergeCell ref="AD1:AF1"/>
    <mergeCell ref="AG1:AI1"/>
    <mergeCell ref="O2:O3"/>
    <mergeCell ref="P2:P3"/>
    <mergeCell ref="Q2:Q3"/>
    <mergeCell ref="AG2:AG3"/>
    <mergeCell ref="AH2:AH3"/>
    <mergeCell ref="AI2:AI3"/>
    <mergeCell ref="X4:Z4"/>
    <mergeCell ref="AA4:AC4"/>
    <mergeCell ref="AD4:AF4"/>
    <mergeCell ref="AG4:AI4"/>
    <mergeCell ref="A5:A10"/>
    <mergeCell ref="B5:B10"/>
    <mergeCell ref="C5:E10"/>
    <mergeCell ref="S5:S10"/>
    <mergeCell ref="T5:T10"/>
    <mergeCell ref="U5:W10"/>
    <mergeCell ref="C4:E4"/>
  </mergeCells>
  <phoneticPr fontId="4"/>
  <pageMargins left="0.2" right="0.19685039370078741" top="0.14000000000000001" bottom="0.13" header="0.13" footer="0.13"/>
  <pageSetup paperSize="9" scale="125" orientation="landscape" horizontalDpi="4294967293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AM573"/>
  <sheetViews>
    <sheetView showGridLines="0" zoomScale="69" zoomScaleNormal="69" workbookViewId="0">
      <selection activeCell="O34" sqref="O34"/>
    </sheetView>
  </sheetViews>
  <sheetFormatPr defaultRowHeight="21"/>
  <cols>
    <col min="1" max="4" width="4.26953125" style="238" customWidth="1"/>
    <col min="5" max="9" width="4.26953125" style="350" customWidth="1"/>
    <col min="10" max="15" width="4.26953125" style="238" customWidth="1"/>
    <col min="16" max="16" width="5.6328125" style="238" customWidth="1"/>
    <col min="17" max="17" width="6.6328125" style="238" customWidth="1"/>
    <col min="18" max="21" width="4.26953125" style="238" customWidth="1"/>
    <col min="22" max="26" width="4.26953125" style="350" customWidth="1"/>
    <col min="27" max="32" width="4.26953125" style="238" customWidth="1"/>
    <col min="34" max="34" width="0" hidden="1" customWidth="1"/>
    <col min="35" max="35" width="5.7265625" hidden="1" customWidth="1"/>
    <col min="36" max="36" width="23" hidden="1" customWidth="1"/>
    <col min="37" max="37" width="40.08984375" hidden="1" customWidth="1"/>
    <col min="38" max="38" width="12.08984375" style="369" customWidth="1"/>
  </cols>
  <sheetData>
    <row r="1" spans="1:38" s="220" customFormat="1" ht="26.25" customHeight="1">
      <c r="A1" s="238"/>
      <c r="B1" s="238"/>
      <c r="C1" s="238"/>
      <c r="D1" s="238"/>
      <c r="E1" s="768" t="s">
        <v>590</v>
      </c>
      <c r="F1" s="768"/>
      <c r="G1" s="768" t="s">
        <v>591</v>
      </c>
      <c r="H1" s="768"/>
      <c r="I1" s="768"/>
      <c r="J1" s="1001" t="s">
        <v>592</v>
      </c>
      <c r="K1" s="1001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768" t="s">
        <v>590</v>
      </c>
      <c r="W1" s="768"/>
      <c r="X1" s="768" t="s">
        <v>591</v>
      </c>
      <c r="Y1" s="768"/>
      <c r="Z1" s="768"/>
      <c r="AA1" s="1001" t="s">
        <v>592</v>
      </c>
      <c r="AB1" s="1001"/>
      <c r="AC1" s="238"/>
      <c r="AD1" s="238"/>
      <c r="AE1" s="238"/>
      <c r="AF1" s="238"/>
      <c r="AG1" s="238"/>
      <c r="AH1" s="339" t="s">
        <v>593</v>
      </c>
      <c r="AI1" s="340" t="s">
        <v>594</v>
      </c>
      <c r="AJ1" s="340" t="s">
        <v>254</v>
      </c>
      <c r="AK1" s="341" t="s">
        <v>416</v>
      </c>
      <c r="AL1" s="342"/>
    </row>
    <row r="2" spans="1:38" s="220" customFormat="1" ht="26.5" customHeight="1">
      <c r="A2" s="343"/>
      <c r="B2" s="343"/>
      <c r="C2" s="343"/>
      <c r="D2" s="238"/>
      <c r="E2" s="992">
        <v>0.54166666666666663</v>
      </c>
      <c r="F2" s="993"/>
      <c r="G2" s="994" t="s">
        <v>595</v>
      </c>
      <c r="H2" s="995"/>
      <c r="I2" s="996"/>
      <c r="J2" s="1000">
        <v>1</v>
      </c>
      <c r="K2" s="1000"/>
      <c r="L2" s="238"/>
      <c r="M2" s="238"/>
      <c r="N2" s="238"/>
      <c r="O2" s="238"/>
      <c r="P2" s="238"/>
      <c r="Q2" s="238"/>
      <c r="R2" s="343"/>
      <c r="S2" s="343"/>
      <c r="T2" s="343"/>
      <c r="U2" s="238"/>
      <c r="V2" s="992">
        <v>0.54166666666666663</v>
      </c>
      <c r="W2" s="993"/>
      <c r="X2" s="994" t="s">
        <v>596</v>
      </c>
      <c r="Y2" s="995"/>
      <c r="Z2" s="996"/>
      <c r="AA2" s="1000">
        <v>2</v>
      </c>
      <c r="AB2" s="1000"/>
      <c r="AC2" s="238"/>
      <c r="AD2" s="238"/>
      <c r="AE2" s="238"/>
      <c r="AF2" s="238"/>
      <c r="AG2" s="238"/>
      <c r="AH2" s="344" t="s">
        <v>597</v>
      </c>
      <c r="AI2" s="340">
        <v>1</v>
      </c>
      <c r="AJ2" s="345" t="s">
        <v>1</v>
      </c>
      <c r="AK2" s="346" t="s">
        <v>537</v>
      </c>
      <c r="AL2" s="342"/>
    </row>
    <row r="3" spans="1:38" s="220" customFormat="1" ht="26.5" customHeight="1">
      <c r="A3" s="343"/>
      <c r="B3" s="343"/>
      <c r="C3" s="343"/>
      <c r="D3" s="238"/>
      <c r="E3" s="993"/>
      <c r="F3" s="993"/>
      <c r="G3" s="997"/>
      <c r="H3" s="998"/>
      <c r="I3" s="999"/>
      <c r="J3" s="1000"/>
      <c r="K3" s="1000"/>
      <c r="L3" s="238"/>
      <c r="M3" s="238"/>
      <c r="N3" s="238"/>
      <c r="O3" s="238"/>
      <c r="P3" s="238"/>
      <c r="Q3" s="238"/>
      <c r="R3" s="343"/>
      <c r="S3" s="343"/>
      <c r="T3" s="343"/>
      <c r="U3" s="238"/>
      <c r="V3" s="993"/>
      <c r="W3" s="993"/>
      <c r="X3" s="997"/>
      <c r="Y3" s="998"/>
      <c r="Z3" s="999"/>
      <c r="AA3" s="1000"/>
      <c r="AB3" s="1000"/>
      <c r="AC3" s="238"/>
      <c r="AD3" s="238"/>
      <c r="AE3" s="238"/>
      <c r="AF3" s="238"/>
      <c r="AG3" s="238"/>
      <c r="AH3" s="344" t="s">
        <v>597</v>
      </c>
      <c r="AI3" s="347">
        <v>2</v>
      </c>
      <c r="AJ3" s="348" t="s">
        <v>2</v>
      </c>
      <c r="AK3" s="349" t="s">
        <v>541</v>
      </c>
      <c r="AL3" s="342"/>
    </row>
    <row r="4" spans="1:38" s="220" customFormat="1" ht="26.5" customHeight="1">
      <c r="A4" s="238"/>
      <c r="B4" s="238"/>
      <c r="C4" s="238"/>
      <c r="D4" s="238"/>
      <c r="E4" s="350"/>
      <c r="F4" s="350"/>
      <c r="G4" s="350"/>
      <c r="H4" s="350"/>
      <c r="I4" s="350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350"/>
      <c r="W4" s="350"/>
      <c r="X4" s="350"/>
      <c r="Y4" s="350"/>
      <c r="Z4" s="350"/>
      <c r="AA4" s="238"/>
      <c r="AB4" s="238"/>
      <c r="AC4" s="238"/>
      <c r="AD4" s="238"/>
      <c r="AE4" s="238"/>
      <c r="AF4" s="238"/>
      <c r="AG4" s="238"/>
      <c r="AH4" s="344" t="s">
        <v>598</v>
      </c>
      <c r="AI4" s="340">
        <v>3</v>
      </c>
      <c r="AJ4" s="348" t="s">
        <v>4</v>
      </c>
      <c r="AK4" s="351" t="s">
        <v>537</v>
      </c>
      <c r="AL4" s="342"/>
    </row>
    <row r="5" spans="1:38" s="220" customFormat="1" ht="26.5" customHeight="1">
      <c r="A5" s="1004" t="str">
        <f>IF(G5="","",VLOOKUP(G5,$AI$1:$AK$1023,2,0))</f>
        <v>宇津木孝章</v>
      </c>
      <c r="B5" s="1005"/>
      <c r="C5" s="1005"/>
      <c r="D5" s="1005"/>
      <c r="E5" s="1005"/>
      <c r="F5" s="1006"/>
      <c r="G5" s="352">
        <v>1</v>
      </c>
      <c r="H5" s="1007" t="s">
        <v>599</v>
      </c>
      <c r="I5" s="352">
        <v>5</v>
      </c>
      <c r="J5" s="1004" t="str">
        <f>IF(I5="","",VLOOKUP(I5,$AI$1:$AK$1023,2,0))</f>
        <v>関谷　賢太郎</v>
      </c>
      <c r="K5" s="1005"/>
      <c r="L5" s="1005"/>
      <c r="M5" s="1005"/>
      <c r="N5" s="1005"/>
      <c r="O5" s="1006"/>
      <c r="P5" s="238"/>
      <c r="Q5" s="238"/>
      <c r="R5" s="1004" t="str">
        <f>IF(X5="","",VLOOKUP(X5,$AI$1:$AK$1023,2,0))</f>
        <v>渡邊　剛</v>
      </c>
      <c r="S5" s="1005"/>
      <c r="T5" s="1005"/>
      <c r="U5" s="1005"/>
      <c r="V5" s="1005"/>
      <c r="W5" s="1006"/>
      <c r="X5" s="352">
        <v>25</v>
      </c>
      <c r="Y5" s="1007" t="s">
        <v>599</v>
      </c>
      <c r="Z5" s="352">
        <v>23</v>
      </c>
      <c r="AA5" s="1004" t="str">
        <f>IF(Z5="","",VLOOKUP(Z5,$AI$1:$AK$1023,2,0))</f>
        <v>長田　広子</v>
      </c>
      <c r="AB5" s="1005"/>
      <c r="AC5" s="1005"/>
      <c r="AD5" s="1005"/>
      <c r="AE5" s="1005"/>
      <c r="AF5" s="1006"/>
      <c r="AG5" s="238"/>
      <c r="AH5" s="344" t="s">
        <v>597</v>
      </c>
      <c r="AI5" s="347">
        <v>4</v>
      </c>
      <c r="AJ5" s="348" t="s">
        <v>544</v>
      </c>
      <c r="AK5" s="349" t="s">
        <v>54</v>
      </c>
      <c r="AL5" s="342"/>
    </row>
    <row r="6" spans="1:38" s="220" customFormat="1" ht="26.5" customHeight="1">
      <c r="A6" s="837" t="str">
        <f>IF(G5="","",VLOOKUP(G5,$AI$1:$AK$1023,3,0))</f>
        <v>茨城フェニックス
   卓球クラブ</v>
      </c>
      <c r="B6" s="838"/>
      <c r="C6" s="838"/>
      <c r="D6" s="838"/>
      <c r="E6" s="838"/>
      <c r="F6" s="839"/>
      <c r="G6" s="350"/>
      <c r="H6" s="1007"/>
      <c r="I6" s="350"/>
      <c r="J6" s="837" t="str">
        <f>IF(I5="","",VLOOKUP(I5,$AI$1:$AK$1023,3,0))</f>
        <v>茨城フェニックス
   卓球クラブ</v>
      </c>
      <c r="K6" s="838"/>
      <c r="L6" s="838"/>
      <c r="M6" s="838"/>
      <c r="N6" s="838"/>
      <c r="O6" s="839"/>
      <c r="P6" s="238"/>
      <c r="Q6" s="238"/>
      <c r="R6" s="837" t="str">
        <f>IF(X5="","",VLOOKUP(X5,$AI$1:$AK$1023,3,0))</f>
        <v>シスコシステムズ</v>
      </c>
      <c r="S6" s="838"/>
      <c r="T6" s="838"/>
      <c r="U6" s="838"/>
      <c r="V6" s="838"/>
      <c r="W6" s="839"/>
      <c r="X6" s="350"/>
      <c r="Y6" s="1007"/>
      <c r="Z6" s="350"/>
      <c r="AA6" s="837" t="str">
        <f>IF(Z5="","",VLOOKUP(Z5,$AI$1:$AK$1023,3,0))</f>
        <v>茨城フェニックス
   卓球クラブ</v>
      </c>
      <c r="AB6" s="838"/>
      <c r="AC6" s="838"/>
      <c r="AD6" s="838"/>
      <c r="AE6" s="838"/>
      <c r="AF6" s="839"/>
      <c r="AG6" s="238"/>
      <c r="AH6" s="344" t="s">
        <v>598</v>
      </c>
      <c r="AI6" s="340">
        <v>5</v>
      </c>
      <c r="AJ6" s="348" t="s">
        <v>546</v>
      </c>
      <c r="AK6" s="351" t="s">
        <v>537</v>
      </c>
      <c r="AL6" s="342"/>
    </row>
    <row r="7" spans="1:38" s="220" customFormat="1" ht="26.5" customHeight="1">
      <c r="A7" s="238"/>
      <c r="B7" s="238"/>
      <c r="C7" s="238"/>
      <c r="D7" s="238"/>
      <c r="E7" s="350"/>
      <c r="F7" s="350"/>
      <c r="G7" s="350"/>
      <c r="H7" s="350"/>
      <c r="I7" s="350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350"/>
      <c r="W7" s="350"/>
      <c r="X7" s="350"/>
      <c r="Y7" s="350"/>
      <c r="Z7" s="350"/>
      <c r="AA7" s="238"/>
      <c r="AB7" s="238"/>
      <c r="AC7" s="238"/>
      <c r="AD7" s="238"/>
      <c r="AE7" s="238"/>
      <c r="AF7" s="238"/>
      <c r="AG7" s="238"/>
      <c r="AH7" s="344" t="s">
        <v>597</v>
      </c>
      <c r="AI7" s="347">
        <v>6</v>
      </c>
      <c r="AJ7" s="348" t="s">
        <v>410</v>
      </c>
      <c r="AK7" s="351" t="s">
        <v>422</v>
      </c>
      <c r="AL7" s="342"/>
    </row>
    <row r="8" spans="1:38" s="220" customFormat="1" ht="26.5" customHeight="1">
      <c r="A8" s="238"/>
      <c r="B8" s="238"/>
      <c r="C8" s="1003">
        <v>3</v>
      </c>
      <c r="D8" s="1003"/>
      <c r="E8" s="350"/>
      <c r="F8" s="350"/>
      <c r="G8" s="350"/>
      <c r="H8" s="350"/>
      <c r="I8" s="350"/>
      <c r="J8" s="238"/>
      <c r="K8" s="238"/>
      <c r="L8" s="1003">
        <v>0</v>
      </c>
      <c r="M8" s="1003"/>
      <c r="N8" s="238"/>
      <c r="O8" s="238"/>
      <c r="P8" s="238"/>
      <c r="Q8" s="238"/>
      <c r="R8" s="238"/>
      <c r="S8" s="238"/>
      <c r="T8" s="1003">
        <v>3</v>
      </c>
      <c r="U8" s="1003"/>
      <c r="V8" s="350"/>
      <c r="W8" s="350"/>
      <c r="X8" s="350"/>
      <c r="Y8" s="350"/>
      <c r="Z8" s="350"/>
      <c r="AA8" s="238"/>
      <c r="AB8" s="238"/>
      <c r="AC8" s="1003">
        <v>0</v>
      </c>
      <c r="AD8" s="1003"/>
      <c r="AE8" s="238"/>
      <c r="AF8" s="238"/>
      <c r="AG8" s="238"/>
      <c r="AH8" s="344" t="s">
        <v>597</v>
      </c>
      <c r="AI8" s="340">
        <v>7</v>
      </c>
      <c r="AJ8" s="348" t="s">
        <v>547</v>
      </c>
      <c r="AK8" s="351" t="s">
        <v>424</v>
      </c>
      <c r="AL8" s="342"/>
    </row>
    <row r="9" spans="1:38" s="220" customFormat="1" ht="26.5" customHeight="1">
      <c r="A9" s="238"/>
      <c r="B9" s="238"/>
      <c r="C9" s="1003"/>
      <c r="D9" s="1003"/>
      <c r="E9" s="350"/>
      <c r="F9" s="350"/>
      <c r="G9" s="350"/>
      <c r="H9" s="350"/>
      <c r="I9" s="350"/>
      <c r="J9" s="238"/>
      <c r="K9" s="238"/>
      <c r="L9" s="1003"/>
      <c r="M9" s="1003"/>
      <c r="N9" s="238"/>
      <c r="O9" s="238"/>
      <c r="P9" s="238"/>
      <c r="Q9" s="238"/>
      <c r="R9" s="238"/>
      <c r="S9" s="238"/>
      <c r="T9" s="1003"/>
      <c r="U9" s="1003"/>
      <c r="V9" s="350"/>
      <c r="W9" s="350"/>
      <c r="X9" s="350"/>
      <c r="Y9" s="350"/>
      <c r="Z9" s="350"/>
      <c r="AA9" s="238"/>
      <c r="AB9" s="238"/>
      <c r="AC9" s="1003"/>
      <c r="AD9" s="1003"/>
      <c r="AE9" s="238"/>
      <c r="AF9" s="238"/>
      <c r="AG9" s="238"/>
      <c r="AH9" s="344" t="s">
        <v>597</v>
      </c>
      <c r="AI9" s="347">
        <v>8</v>
      </c>
      <c r="AJ9" s="348" t="s">
        <v>549</v>
      </c>
      <c r="AK9" s="351" t="s">
        <v>537</v>
      </c>
      <c r="AL9" s="342"/>
    </row>
    <row r="10" spans="1:38" s="220" customFormat="1" ht="26.5" customHeight="1">
      <c r="A10" s="238"/>
      <c r="B10" s="238"/>
      <c r="C10" s="238"/>
      <c r="D10" s="238"/>
      <c r="E10" s="350"/>
      <c r="F10" s="350"/>
      <c r="G10" s="350"/>
      <c r="H10" s="350"/>
      <c r="I10" s="350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350"/>
      <c r="W10" s="350"/>
      <c r="X10" s="350"/>
      <c r="Y10" s="350"/>
      <c r="Z10" s="350"/>
      <c r="AA10" s="238"/>
      <c r="AB10" s="238"/>
      <c r="AC10" s="238"/>
      <c r="AD10" s="238"/>
      <c r="AE10" s="238"/>
      <c r="AF10" s="238"/>
      <c r="AG10" s="238"/>
      <c r="AH10" s="344" t="s">
        <v>597</v>
      </c>
      <c r="AI10" s="340">
        <v>9</v>
      </c>
      <c r="AJ10" s="348" t="s">
        <v>29</v>
      </c>
      <c r="AK10" s="351" t="s">
        <v>537</v>
      </c>
      <c r="AL10" s="342"/>
    </row>
    <row r="11" spans="1:38" s="220" customFormat="1" ht="26.5" customHeight="1">
      <c r="A11" s="353"/>
      <c r="B11" s="238"/>
      <c r="C11" s="354"/>
      <c r="D11" s="355"/>
      <c r="E11" s="356"/>
      <c r="F11" s="356"/>
      <c r="G11" s="356"/>
      <c r="H11" s="356"/>
      <c r="I11" s="356"/>
      <c r="J11" s="355"/>
      <c r="K11" s="355"/>
      <c r="L11" s="355"/>
      <c r="M11" s="357"/>
      <c r="N11" s="238"/>
      <c r="O11" s="238"/>
      <c r="P11" s="238"/>
      <c r="Q11" s="238"/>
      <c r="R11" s="353"/>
      <c r="S11" s="238"/>
      <c r="T11" s="354"/>
      <c r="U11" s="355"/>
      <c r="V11" s="356"/>
      <c r="W11" s="356"/>
      <c r="X11" s="356"/>
      <c r="Y11" s="356"/>
      <c r="Z11" s="356"/>
      <c r="AA11" s="355"/>
      <c r="AB11" s="355"/>
      <c r="AC11" s="355"/>
      <c r="AD11" s="357"/>
      <c r="AE11" s="238"/>
      <c r="AF11" s="238"/>
      <c r="AG11" s="238"/>
      <c r="AH11" s="344" t="s">
        <v>597</v>
      </c>
      <c r="AI11" s="347">
        <v>10</v>
      </c>
      <c r="AJ11" s="348" t="s">
        <v>551</v>
      </c>
      <c r="AK11" s="349" t="s">
        <v>54</v>
      </c>
      <c r="AL11" s="342"/>
    </row>
    <row r="12" spans="1:38" s="220" customFormat="1" ht="26.5" customHeight="1" thickBot="1">
      <c r="A12" s="353"/>
      <c r="B12" s="238"/>
      <c r="C12" s="266"/>
      <c r="D12" s="358"/>
      <c r="E12" s="359"/>
      <c r="F12" s="1002">
        <v>11</v>
      </c>
      <c r="G12" s="1002"/>
      <c r="H12" s="360"/>
      <c r="I12" s="1002">
        <v>8</v>
      </c>
      <c r="J12" s="1002"/>
      <c r="K12" s="358"/>
      <c r="L12" s="358"/>
      <c r="M12" s="361"/>
      <c r="N12" s="238"/>
      <c r="O12" s="238"/>
      <c r="P12" s="238"/>
      <c r="Q12" s="238"/>
      <c r="R12" s="353"/>
      <c r="S12" s="238"/>
      <c r="T12" s="266"/>
      <c r="U12" s="358"/>
      <c r="V12" s="359"/>
      <c r="W12" s="1002">
        <v>11</v>
      </c>
      <c r="X12" s="1002"/>
      <c r="Y12" s="360"/>
      <c r="Z12" s="1002">
        <v>1</v>
      </c>
      <c r="AA12" s="1002"/>
      <c r="AB12" s="358"/>
      <c r="AC12" s="358"/>
      <c r="AD12" s="361"/>
      <c r="AE12" s="238"/>
      <c r="AF12" s="238"/>
      <c r="AG12" s="238"/>
      <c r="AH12" s="344" t="s">
        <v>597</v>
      </c>
      <c r="AI12" s="340">
        <v>11</v>
      </c>
      <c r="AJ12" s="348" t="s">
        <v>35</v>
      </c>
      <c r="AK12" s="351" t="s">
        <v>537</v>
      </c>
      <c r="AL12" s="342"/>
    </row>
    <row r="13" spans="1:38" s="220" customFormat="1" ht="26.5" customHeight="1">
      <c r="A13" s="353"/>
      <c r="B13" s="238"/>
      <c r="C13" s="266"/>
      <c r="D13" s="358"/>
      <c r="E13" s="359"/>
      <c r="F13" s="1002"/>
      <c r="G13" s="1002"/>
      <c r="H13" s="359"/>
      <c r="I13" s="1002"/>
      <c r="J13" s="1002"/>
      <c r="K13" s="358"/>
      <c r="L13" s="358"/>
      <c r="M13" s="361"/>
      <c r="N13" s="238"/>
      <c r="O13" s="238"/>
      <c r="P13" s="238"/>
      <c r="Q13" s="238"/>
      <c r="R13" s="353"/>
      <c r="S13" s="238"/>
      <c r="T13" s="266"/>
      <c r="U13" s="358"/>
      <c r="V13" s="359"/>
      <c r="W13" s="1002"/>
      <c r="X13" s="1002"/>
      <c r="Y13" s="359"/>
      <c r="Z13" s="1002"/>
      <c r="AA13" s="1002"/>
      <c r="AB13" s="358"/>
      <c r="AC13" s="358"/>
      <c r="AD13" s="361"/>
      <c r="AE13" s="238"/>
      <c r="AF13" s="238"/>
      <c r="AG13" s="238"/>
      <c r="AH13" s="344" t="s">
        <v>597</v>
      </c>
      <c r="AI13" s="347">
        <v>12</v>
      </c>
      <c r="AJ13" s="348" t="s">
        <v>39</v>
      </c>
      <c r="AK13" s="349" t="s">
        <v>101</v>
      </c>
      <c r="AL13" s="342"/>
    </row>
    <row r="14" spans="1:38" s="220" customFormat="1" ht="26.5" customHeight="1" thickBot="1">
      <c r="A14" s="353"/>
      <c r="B14" s="238"/>
      <c r="C14" s="266"/>
      <c r="D14" s="358"/>
      <c r="E14" s="359"/>
      <c r="F14" s="1002">
        <v>11</v>
      </c>
      <c r="G14" s="1002"/>
      <c r="H14" s="360"/>
      <c r="I14" s="1002">
        <v>6</v>
      </c>
      <c r="J14" s="1002"/>
      <c r="K14" s="358"/>
      <c r="L14" s="358"/>
      <c r="M14" s="361"/>
      <c r="N14" s="238"/>
      <c r="O14" s="238"/>
      <c r="P14" s="238"/>
      <c r="Q14" s="238"/>
      <c r="R14" s="353"/>
      <c r="S14" s="238"/>
      <c r="T14" s="266"/>
      <c r="U14" s="358"/>
      <c r="V14" s="359"/>
      <c r="W14" s="1002">
        <v>11</v>
      </c>
      <c r="X14" s="1002"/>
      <c r="Y14" s="360"/>
      <c r="Z14" s="1002">
        <v>1</v>
      </c>
      <c r="AA14" s="1002"/>
      <c r="AB14" s="358"/>
      <c r="AC14" s="358"/>
      <c r="AD14" s="361"/>
      <c r="AE14" s="238"/>
      <c r="AF14" s="238"/>
      <c r="AG14" s="238"/>
      <c r="AH14" s="344" t="s">
        <v>597</v>
      </c>
      <c r="AI14" s="340">
        <v>13</v>
      </c>
      <c r="AJ14" s="348" t="s">
        <v>554</v>
      </c>
      <c r="AK14" s="351" t="s">
        <v>537</v>
      </c>
      <c r="AL14" s="342"/>
    </row>
    <row r="15" spans="1:38" s="220" customFormat="1" ht="26.5" customHeight="1">
      <c r="A15" s="353"/>
      <c r="B15" s="238"/>
      <c r="C15" s="266"/>
      <c r="D15" s="358"/>
      <c r="E15" s="359"/>
      <c r="F15" s="1002"/>
      <c r="G15" s="1002"/>
      <c r="H15" s="359"/>
      <c r="I15" s="1002"/>
      <c r="J15" s="1002"/>
      <c r="K15" s="358"/>
      <c r="L15" s="358"/>
      <c r="M15" s="361"/>
      <c r="N15" s="238"/>
      <c r="O15" s="238"/>
      <c r="P15" s="238"/>
      <c r="Q15" s="238"/>
      <c r="R15" s="353"/>
      <c r="S15" s="238"/>
      <c r="T15" s="266"/>
      <c r="U15" s="358"/>
      <c r="V15" s="359"/>
      <c r="W15" s="1002"/>
      <c r="X15" s="1002"/>
      <c r="Y15" s="359"/>
      <c r="Z15" s="1002"/>
      <c r="AA15" s="1002"/>
      <c r="AB15" s="358"/>
      <c r="AC15" s="358"/>
      <c r="AD15" s="361"/>
      <c r="AE15" s="238"/>
      <c r="AF15" s="238"/>
      <c r="AG15" s="238"/>
      <c r="AH15" s="344" t="s">
        <v>597</v>
      </c>
      <c r="AI15" s="347">
        <v>14</v>
      </c>
      <c r="AJ15" s="348" t="s">
        <v>558</v>
      </c>
      <c r="AK15" s="351" t="s">
        <v>537</v>
      </c>
      <c r="AL15" s="342"/>
    </row>
    <row r="16" spans="1:38" s="220" customFormat="1" ht="26.5" customHeight="1" thickBot="1">
      <c r="A16" s="353"/>
      <c r="B16" s="238"/>
      <c r="C16" s="266"/>
      <c r="D16" s="358"/>
      <c r="E16" s="359"/>
      <c r="F16" s="1002">
        <v>11</v>
      </c>
      <c r="G16" s="1002"/>
      <c r="H16" s="360"/>
      <c r="I16" s="1002">
        <v>1</v>
      </c>
      <c r="J16" s="1002"/>
      <c r="K16" s="358"/>
      <c r="L16" s="358"/>
      <c r="M16" s="361"/>
      <c r="N16" s="238"/>
      <c r="O16" s="238"/>
      <c r="P16" s="238"/>
      <c r="Q16" s="238"/>
      <c r="R16" s="353"/>
      <c r="S16" s="238"/>
      <c r="T16" s="266"/>
      <c r="U16" s="358"/>
      <c r="V16" s="359"/>
      <c r="W16" s="1002">
        <v>11</v>
      </c>
      <c r="X16" s="1002"/>
      <c r="Y16" s="360"/>
      <c r="Z16" s="1002">
        <v>4</v>
      </c>
      <c r="AA16" s="1002"/>
      <c r="AB16" s="358"/>
      <c r="AC16" s="358"/>
      <c r="AD16" s="361"/>
      <c r="AE16" s="238"/>
      <c r="AF16" s="238"/>
      <c r="AG16" s="238"/>
      <c r="AH16" s="344" t="s">
        <v>597</v>
      </c>
      <c r="AI16" s="340">
        <v>15</v>
      </c>
      <c r="AJ16" s="348" t="s">
        <v>559</v>
      </c>
      <c r="AK16" s="349" t="s">
        <v>423</v>
      </c>
      <c r="AL16" s="342"/>
    </row>
    <row r="17" spans="1:38" s="220" customFormat="1" ht="26.5" customHeight="1">
      <c r="A17" s="353"/>
      <c r="B17" s="238"/>
      <c r="C17" s="266"/>
      <c r="D17" s="358"/>
      <c r="E17" s="359"/>
      <c r="F17" s="1002"/>
      <c r="G17" s="1002"/>
      <c r="H17" s="359"/>
      <c r="I17" s="1002"/>
      <c r="J17" s="1002"/>
      <c r="K17" s="358"/>
      <c r="L17" s="358"/>
      <c r="M17" s="361"/>
      <c r="N17" s="238"/>
      <c r="O17" s="238"/>
      <c r="P17" s="238"/>
      <c r="Q17" s="238"/>
      <c r="R17" s="353"/>
      <c r="S17" s="238"/>
      <c r="T17" s="266"/>
      <c r="U17" s="358"/>
      <c r="V17" s="359"/>
      <c r="W17" s="1002"/>
      <c r="X17" s="1002"/>
      <c r="Y17" s="359"/>
      <c r="Z17" s="1002"/>
      <c r="AA17" s="1002"/>
      <c r="AB17" s="358"/>
      <c r="AC17" s="358"/>
      <c r="AD17" s="361"/>
      <c r="AE17" s="238"/>
      <c r="AF17" s="238"/>
      <c r="AG17" s="238"/>
      <c r="AH17" s="344" t="s">
        <v>597</v>
      </c>
      <c r="AI17" s="347">
        <v>16</v>
      </c>
      <c r="AJ17" s="348" t="s">
        <v>560</v>
      </c>
      <c r="AK17" s="349" t="s">
        <v>101</v>
      </c>
      <c r="AL17" s="342"/>
    </row>
    <row r="18" spans="1:38" s="220" customFormat="1" ht="26.5" customHeight="1" thickBot="1">
      <c r="A18" s="353"/>
      <c r="B18" s="238"/>
      <c r="C18" s="266"/>
      <c r="D18" s="358"/>
      <c r="E18" s="359"/>
      <c r="F18" s="1002"/>
      <c r="G18" s="1002"/>
      <c r="H18" s="360"/>
      <c r="I18" s="1002"/>
      <c r="J18" s="1002"/>
      <c r="K18" s="358"/>
      <c r="L18" s="358"/>
      <c r="M18" s="361"/>
      <c r="N18" s="238"/>
      <c r="O18" s="238"/>
      <c r="P18" s="238"/>
      <c r="Q18" s="238"/>
      <c r="R18" s="353"/>
      <c r="S18" s="238"/>
      <c r="T18" s="266"/>
      <c r="U18" s="358"/>
      <c r="V18" s="359"/>
      <c r="W18" s="1002"/>
      <c r="X18" s="1002"/>
      <c r="Y18" s="360"/>
      <c r="Z18" s="1002"/>
      <c r="AA18" s="1002"/>
      <c r="AB18" s="358"/>
      <c r="AC18" s="358"/>
      <c r="AD18" s="361"/>
      <c r="AE18" s="238"/>
      <c r="AF18" s="238"/>
      <c r="AG18" s="238"/>
      <c r="AH18" s="344" t="s">
        <v>597</v>
      </c>
      <c r="AI18" s="340">
        <v>17</v>
      </c>
      <c r="AJ18" s="348" t="s">
        <v>561</v>
      </c>
      <c r="AK18" s="351" t="s">
        <v>424</v>
      </c>
      <c r="AL18" s="342"/>
    </row>
    <row r="19" spans="1:38" s="220" customFormat="1" ht="26.5" customHeight="1">
      <c r="A19" s="353"/>
      <c r="B19" s="238"/>
      <c r="C19" s="266"/>
      <c r="D19" s="358"/>
      <c r="E19" s="359"/>
      <c r="F19" s="1002"/>
      <c r="G19" s="1002"/>
      <c r="H19" s="359"/>
      <c r="I19" s="1002"/>
      <c r="J19" s="1002"/>
      <c r="K19" s="358"/>
      <c r="L19" s="358"/>
      <c r="M19" s="361"/>
      <c r="N19" s="238"/>
      <c r="O19" s="238"/>
      <c r="P19" s="238"/>
      <c r="Q19" s="238"/>
      <c r="R19" s="353"/>
      <c r="S19" s="238"/>
      <c r="T19" s="266"/>
      <c r="U19" s="358"/>
      <c r="V19" s="359"/>
      <c r="W19" s="1002"/>
      <c r="X19" s="1002"/>
      <c r="Y19" s="359"/>
      <c r="Z19" s="1002"/>
      <c r="AA19" s="1002"/>
      <c r="AB19" s="358"/>
      <c r="AC19" s="358"/>
      <c r="AD19" s="361"/>
      <c r="AE19" s="238"/>
      <c r="AF19" s="238"/>
      <c r="AG19" s="238"/>
      <c r="AH19" s="344" t="s">
        <v>598</v>
      </c>
      <c r="AI19" s="347">
        <v>18</v>
      </c>
      <c r="AJ19" s="348" t="s">
        <v>550</v>
      </c>
      <c r="AK19" s="349" t="s">
        <v>471</v>
      </c>
      <c r="AL19" s="342"/>
    </row>
    <row r="20" spans="1:38" s="220" customFormat="1" ht="26.5" customHeight="1" thickBot="1">
      <c r="A20" s="353"/>
      <c r="B20" s="238"/>
      <c r="C20" s="266"/>
      <c r="D20" s="358"/>
      <c r="E20" s="359"/>
      <c r="F20" s="1002"/>
      <c r="G20" s="1002"/>
      <c r="H20" s="360"/>
      <c r="I20" s="1002"/>
      <c r="J20" s="1002"/>
      <c r="K20" s="358"/>
      <c r="L20" s="358"/>
      <c r="M20" s="361"/>
      <c r="N20" s="238"/>
      <c r="O20" s="238"/>
      <c r="P20" s="238"/>
      <c r="Q20" s="238"/>
      <c r="R20" s="353"/>
      <c r="S20" s="238"/>
      <c r="T20" s="266"/>
      <c r="U20" s="358"/>
      <c r="V20" s="359"/>
      <c r="W20" s="1002"/>
      <c r="X20" s="1002"/>
      <c r="Y20" s="360"/>
      <c r="Z20" s="1002"/>
      <c r="AA20" s="1002"/>
      <c r="AB20" s="358"/>
      <c r="AC20" s="358"/>
      <c r="AD20" s="361"/>
      <c r="AE20" s="238"/>
      <c r="AF20" s="238"/>
      <c r="AG20" s="238"/>
      <c r="AH20" s="344" t="s">
        <v>597</v>
      </c>
      <c r="AI20" s="340">
        <v>19</v>
      </c>
      <c r="AJ20" s="348" t="s">
        <v>61</v>
      </c>
      <c r="AK20" s="349" t="s">
        <v>101</v>
      </c>
      <c r="AL20" s="342"/>
    </row>
    <row r="21" spans="1:38" s="220" customFormat="1" ht="26.5" customHeight="1">
      <c r="A21" s="238"/>
      <c r="B21" s="238"/>
      <c r="C21" s="266"/>
      <c r="D21" s="358"/>
      <c r="E21" s="359"/>
      <c r="F21" s="1002"/>
      <c r="G21" s="1002"/>
      <c r="H21" s="359"/>
      <c r="I21" s="1002"/>
      <c r="J21" s="1002"/>
      <c r="K21" s="358"/>
      <c r="L21" s="358"/>
      <c r="M21" s="361"/>
      <c r="N21" s="238"/>
      <c r="O21" s="238"/>
      <c r="P21" s="238"/>
      <c r="Q21" s="238"/>
      <c r="R21" s="238"/>
      <c r="S21" s="238"/>
      <c r="T21" s="266"/>
      <c r="U21" s="358"/>
      <c r="V21" s="359"/>
      <c r="W21" s="1002"/>
      <c r="X21" s="1002"/>
      <c r="Y21" s="359"/>
      <c r="Z21" s="1002"/>
      <c r="AA21" s="1002"/>
      <c r="AB21" s="358"/>
      <c r="AC21" s="358"/>
      <c r="AD21" s="361"/>
      <c r="AE21" s="238"/>
      <c r="AF21" s="238"/>
      <c r="AG21" s="238"/>
      <c r="AH21" s="344" t="s">
        <v>597</v>
      </c>
      <c r="AI21" s="347">
        <v>20</v>
      </c>
      <c r="AJ21" s="348" t="s">
        <v>63</v>
      </c>
      <c r="AK21" s="351" t="s">
        <v>537</v>
      </c>
      <c r="AL21" s="342"/>
    </row>
    <row r="22" spans="1:38" s="220" customFormat="1" ht="26.5" customHeight="1">
      <c r="A22" s="238"/>
      <c r="B22" s="238"/>
      <c r="C22" s="362"/>
      <c r="D22" s="363"/>
      <c r="E22" s="279"/>
      <c r="F22" s="279"/>
      <c r="G22" s="279"/>
      <c r="H22" s="279"/>
      <c r="I22" s="279"/>
      <c r="J22" s="363"/>
      <c r="K22" s="363"/>
      <c r="L22" s="363"/>
      <c r="M22" s="364"/>
      <c r="N22" s="238"/>
      <c r="O22" s="238"/>
      <c r="P22" s="238"/>
      <c r="Q22" s="238"/>
      <c r="R22" s="238"/>
      <c r="S22" s="238"/>
      <c r="T22" s="362"/>
      <c r="U22" s="363"/>
      <c r="V22" s="279"/>
      <c r="W22" s="279"/>
      <c r="X22" s="279"/>
      <c r="Y22" s="279"/>
      <c r="Z22" s="279"/>
      <c r="AA22" s="363"/>
      <c r="AB22" s="363"/>
      <c r="AC22" s="363"/>
      <c r="AD22" s="364"/>
      <c r="AE22" s="238"/>
      <c r="AF22" s="238"/>
      <c r="AG22" s="238"/>
      <c r="AH22" s="344" t="s">
        <v>597</v>
      </c>
      <c r="AI22" s="340">
        <v>21</v>
      </c>
      <c r="AJ22" s="348" t="s">
        <v>65</v>
      </c>
      <c r="AK22" s="351" t="s">
        <v>537</v>
      </c>
      <c r="AL22" s="342"/>
    </row>
    <row r="23" spans="1:38" s="220" customFormat="1" ht="13.5" customHeight="1">
      <c r="A23" s="238"/>
      <c r="B23" s="238"/>
      <c r="C23" s="358"/>
      <c r="D23" s="358"/>
      <c r="E23" s="359"/>
      <c r="F23" s="359"/>
      <c r="G23" s="359"/>
      <c r="H23" s="359"/>
      <c r="I23" s="359"/>
      <c r="J23" s="358"/>
      <c r="K23" s="358"/>
      <c r="L23" s="358"/>
      <c r="M23" s="358"/>
      <c r="N23" s="238"/>
      <c r="O23" s="238"/>
      <c r="P23" s="238"/>
      <c r="Q23" s="238"/>
      <c r="R23" s="238"/>
      <c r="S23" s="238"/>
      <c r="T23" s="358"/>
      <c r="U23" s="358"/>
      <c r="V23" s="359"/>
      <c r="W23" s="359"/>
      <c r="X23" s="359"/>
      <c r="Y23" s="359"/>
      <c r="Z23" s="359"/>
      <c r="AA23" s="358"/>
      <c r="AB23" s="358"/>
      <c r="AC23" s="358"/>
      <c r="AD23" s="358"/>
      <c r="AE23" s="238"/>
      <c r="AF23" s="238"/>
      <c r="AG23" s="238"/>
      <c r="AH23" s="344" t="s">
        <v>597</v>
      </c>
      <c r="AI23" s="347">
        <v>22</v>
      </c>
      <c r="AJ23" s="348" t="s">
        <v>66</v>
      </c>
      <c r="AK23" s="351" t="s">
        <v>424</v>
      </c>
    </row>
    <row r="24" spans="1:38" s="238" customFormat="1" ht="12" customHeight="1">
      <c r="E24" s="350"/>
      <c r="F24" s="350"/>
      <c r="G24" s="350"/>
      <c r="H24" s="350"/>
      <c r="I24" s="350"/>
      <c r="V24" s="350"/>
      <c r="W24" s="350"/>
      <c r="X24" s="350"/>
      <c r="Y24" s="350"/>
      <c r="Z24" s="350"/>
      <c r="AH24" s="344" t="s">
        <v>597</v>
      </c>
      <c r="AI24" s="340">
        <v>23</v>
      </c>
      <c r="AJ24" s="348" t="s">
        <v>564</v>
      </c>
      <c r="AK24" s="351" t="s">
        <v>537</v>
      </c>
    </row>
    <row r="25" spans="1:38" s="220" customFormat="1" ht="26.25" customHeight="1">
      <c r="A25" s="238"/>
      <c r="B25" s="238"/>
      <c r="C25" s="238"/>
      <c r="D25" s="238"/>
      <c r="E25" s="768" t="s">
        <v>600</v>
      </c>
      <c r="F25" s="768"/>
      <c r="G25" s="768" t="s">
        <v>601</v>
      </c>
      <c r="H25" s="768"/>
      <c r="I25" s="768"/>
      <c r="J25" s="1001" t="s">
        <v>602</v>
      </c>
      <c r="K25" s="1001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768" t="s">
        <v>600</v>
      </c>
      <c r="W25" s="768"/>
      <c r="X25" s="768" t="s">
        <v>601</v>
      </c>
      <c r="Y25" s="768"/>
      <c r="Z25" s="768"/>
      <c r="AA25" s="1001" t="s">
        <v>602</v>
      </c>
      <c r="AB25" s="1001"/>
      <c r="AC25" s="238"/>
      <c r="AD25" s="238"/>
      <c r="AE25" s="238"/>
      <c r="AF25" s="238"/>
      <c r="AH25" s="344" t="s">
        <v>597</v>
      </c>
      <c r="AI25" s="347">
        <v>24</v>
      </c>
      <c r="AJ25" s="374" t="s">
        <v>565</v>
      </c>
      <c r="AK25" s="349" t="s">
        <v>101</v>
      </c>
      <c r="AL25" s="342"/>
    </row>
    <row r="26" spans="1:38" s="220" customFormat="1" ht="26.5" customHeight="1">
      <c r="A26" s="343"/>
      <c r="B26" s="343"/>
      <c r="C26" s="343"/>
      <c r="D26" s="238"/>
      <c r="E26" s="992">
        <v>0.54166666666666663</v>
      </c>
      <c r="F26" s="993"/>
      <c r="G26" s="994" t="s">
        <v>603</v>
      </c>
      <c r="H26" s="995"/>
      <c r="I26" s="996"/>
      <c r="J26" s="1000">
        <v>3</v>
      </c>
      <c r="K26" s="1000"/>
      <c r="L26" s="238"/>
      <c r="M26" s="238"/>
      <c r="N26" s="238"/>
      <c r="O26" s="238"/>
      <c r="P26" s="238"/>
      <c r="Q26" s="238"/>
      <c r="R26" s="343"/>
      <c r="S26" s="343"/>
      <c r="T26" s="343"/>
      <c r="U26" s="238"/>
      <c r="V26" s="992">
        <v>0.54166666666666663</v>
      </c>
      <c r="W26" s="993"/>
      <c r="X26" s="994" t="s">
        <v>604</v>
      </c>
      <c r="Y26" s="995"/>
      <c r="Z26" s="996"/>
      <c r="AA26" s="1000">
        <v>4</v>
      </c>
      <c r="AB26" s="1000"/>
      <c r="AC26" s="238"/>
      <c r="AD26" s="238"/>
      <c r="AE26" s="238"/>
      <c r="AF26" s="238"/>
      <c r="AH26" s="344" t="s">
        <v>597</v>
      </c>
      <c r="AI26" s="340">
        <v>25</v>
      </c>
      <c r="AJ26" s="348" t="s">
        <v>566</v>
      </c>
      <c r="AK26" s="349" t="s">
        <v>567</v>
      </c>
      <c r="AL26" s="342"/>
    </row>
    <row r="27" spans="1:38" s="220" customFormat="1" ht="26.5" customHeight="1">
      <c r="A27" s="343"/>
      <c r="B27" s="343"/>
      <c r="C27" s="343"/>
      <c r="D27" s="238"/>
      <c r="E27" s="993"/>
      <c r="F27" s="993"/>
      <c r="G27" s="997"/>
      <c r="H27" s="998"/>
      <c r="I27" s="999"/>
      <c r="J27" s="1000"/>
      <c r="K27" s="1000"/>
      <c r="L27" s="238"/>
      <c r="M27" s="238"/>
      <c r="N27" s="238"/>
      <c r="O27" s="238"/>
      <c r="P27" s="238"/>
      <c r="Q27" s="238"/>
      <c r="R27" s="343"/>
      <c r="S27" s="343"/>
      <c r="T27" s="343"/>
      <c r="U27" s="238"/>
      <c r="V27" s="993"/>
      <c r="W27" s="993"/>
      <c r="X27" s="997"/>
      <c r="Y27" s="998"/>
      <c r="Z27" s="999"/>
      <c r="AA27" s="1000"/>
      <c r="AB27" s="1000"/>
      <c r="AC27" s="238"/>
      <c r="AD27" s="238"/>
      <c r="AE27" s="238"/>
      <c r="AF27" s="238"/>
      <c r="AH27" s="344" t="s">
        <v>597</v>
      </c>
      <c r="AI27" s="347">
        <v>26</v>
      </c>
      <c r="AJ27" s="348" t="s">
        <v>553</v>
      </c>
      <c r="AK27" s="351" t="s">
        <v>537</v>
      </c>
      <c r="AL27" s="342"/>
    </row>
    <row r="28" spans="1:38" s="220" customFormat="1" ht="26.5" customHeight="1">
      <c r="A28" s="238"/>
      <c r="B28" s="238"/>
      <c r="C28" s="238"/>
      <c r="D28" s="238"/>
      <c r="E28" s="350"/>
      <c r="F28" s="350"/>
      <c r="G28" s="350"/>
      <c r="H28" s="350"/>
      <c r="I28" s="350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350"/>
      <c r="W28" s="350"/>
      <c r="X28" s="350"/>
      <c r="Y28" s="350"/>
      <c r="Z28" s="350"/>
      <c r="AA28" s="238"/>
      <c r="AB28" s="238"/>
      <c r="AC28" s="238"/>
      <c r="AD28" s="238"/>
      <c r="AE28" s="238"/>
      <c r="AF28" s="238"/>
      <c r="AH28" s="344" t="s">
        <v>597</v>
      </c>
      <c r="AI28" s="340">
        <v>27</v>
      </c>
      <c r="AJ28" s="348" t="s">
        <v>539</v>
      </c>
      <c r="AK28" s="349" t="s">
        <v>101</v>
      </c>
      <c r="AL28" s="342"/>
    </row>
    <row r="29" spans="1:38" s="220" customFormat="1" ht="26.5" customHeight="1">
      <c r="A29" s="1004" t="str">
        <f>IF(G29="","",VLOOKUP(G29,$AI$1:$AK$1023,2,0))</f>
        <v>細谷　直生</v>
      </c>
      <c r="B29" s="1005"/>
      <c r="C29" s="1005"/>
      <c r="D29" s="1005"/>
      <c r="E29" s="1005"/>
      <c r="F29" s="1006"/>
      <c r="G29" s="352">
        <v>13</v>
      </c>
      <c r="H29" s="1007" t="s">
        <v>599</v>
      </c>
      <c r="I29" s="352">
        <v>18</v>
      </c>
      <c r="J29" s="1004" t="str">
        <f>IF(I29="","",VLOOKUP(I29,$AI$1:$AK$1023,2,0))</f>
        <v>鈴木　貴夫</v>
      </c>
      <c r="K29" s="1005"/>
      <c r="L29" s="1005"/>
      <c r="M29" s="1005"/>
      <c r="N29" s="1005"/>
      <c r="O29" s="1006"/>
      <c r="P29" s="238"/>
      <c r="Q29" s="238"/>
      <c r="R29" s="1004" t="str">
        <f>IF(X29="","",VLOOKUP(X29,$AI$1:$AK$1023,2,0))</f>
        <v>田口　昇市</v>
      </c>
      <c r="S29" s="1005"/>
      <c r="T29" s="1005"/>
      <c r="U29" s="1005"/>
      <c r="V29" s="1005"/>
      <c r="W29" s="1006"/>
      <c r="X29" s="352">
        <v>8</v>
      </c>
      <c r="Y29" s="1007" t="s">
        <v>599</v>
      </c>
      <c r="Z29" s="352">
        <v>10</v>
      </c>
      <c r="AA29" s="1004" t="str">
        <f>IF(Z29="","",VLOOKUP(Z29,$AI$1:$AK$1023,2,0))</f>
        <v>長島　秀明</v>
      </c>
      <c r="AB29" s="1005"/>
      <c r="AC29" s="1005"/>
      <c r="AD29" s="1005"/>
      <c r="AE29" s="1005"/>
      <c r="AF29" s="1006"/>
      <c r="AH29" s="344" t="s">
        <v>597</v>
      </c>
      <c r="AI29" s="347">
        <v>28</v>
      </c>
      <c r="AJ29" s="348" t="s">
        <v>556</v>
      </c>
      <c r="AK29" s="349" t="s">
        <v>423</v>
      </c>
      <c r="AL29" s="342"/>
    </row>
    <row r="30" spans="1:38" s="220" customFormat="1" ht="26.5" customHeight="1">
      <c r="A30" s="837" t="str">
        <f>IF(G29="","",VLOOKUP(G29,$AI$1:$AK$1023,3,0))</f>
        <v>茨城フェニックス
   卓球クラブ</v>
      </c>
      <c r="B30" s="838"/>
      <c r="C30" s="838"/>
      <c r="D30" s="838"/>
      <c r="E30" s="838"/>
      <c r="F30" s="839"/>
      <c r="G30" s="350"/>
      <c r="H30" s="1007"/>
      <c r="I30" s="350"/>
      <c r="J30" s="837" t="str">
        <f>IF(I29="","",VLOOKUP(I29,$AI$1:$AK$1023,3,0))</f>
        <v>個人</v>
      </c>
      <c r="K30" s="838"/>
      <c r="L30" s="838"/>
      <c r="M30" s="838"/>
      <c r="N30" s="838"/>
      <c r="O30" s="839"/>
      <c r="P30" s="238"/>
      <c r="Q30" s="238"/>
      <c r="R30" s="837" t="str">
        <f>IF(X29="","",VLOOKUP(X29,$AI$1:$AK$1023,3,0))</f>
        <v>茨城フェニックス
   卓球クラブ</v>
      </c>
      <c r="S30" s="838"/>
      <c r="T30" s="838"/>
      <c r="U30" s="838"/>
      <c r="V30" s="838"/>
      <c r="W30" s="839"/>
      <c r="X30" s="350"/>
      <c r="Y30" s="1007"/>
      <c r="Z30" s="350"/>
      <c r="AA30" s="837" t="str">
        <f>IF(Z29="","",VLOOKUP(Z29,$AI$1:$AK$1023,3,0))</f>
        <v>ディスタンス</v>
      </c>
      <c r="AB30" s="838"/>
      <c r="AC30" s="838"/>
      <c r="AD30" s="838"/>
      <c r="AE30" s="838"/>
      <c r="AF30" s="839"/>
      <c r="AH30" s="344" t="s">
        <v>605</v>
      </c>
      <c r="AI30" s="340">
        <v>29</v>
      </c>
      <c r="AJ30" s="348" t="s">
        <v>384</v>
      </c>
      <c r="AK30" s="365" t="s">
        <v>419</v>
      </c>
      <c r="AL30" s="342"/>
    </row>
    <row r="31" spans="1:38" s="220" customFormat="1" ht="26.5" customHeight="1">
      <c r="A31" s="238"/>
      <c r="B31" s="238"/>
      <c r="C31" s="238"/>
      <c r="D31" s="238"/>
      <c r="E31" s="350"/>
      <c r="F31" s="350"/>
      <c r="G31" s="350"/>
      <c r="H31" s="350"/>
      <c r="I31" s="350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350"/>
      <c r="W31" s="350"/>
      <c r="X31" s="350"/>
      <c r="Y31" s="350"/>
      <c r="Z31" s="350"/>
      <c r="AA31" s="238"/>
      <c r="AB31" s="238"/>
      <c r="AC31" s="238"/>
      <c r="AD31" s="238"/>
      <c r="AE31" s="238"/>
      <c r="AF31" s="238"/>
      <c r="AH31" s="344" t="s">
        <v>605</v>
      </c>
      <c r="AI31" s="347">
        <v>30</v>
      </c>
      <c r="AJ31" s="348" t="s">
        <v>398</v>
      </c>
      <c r="AK31" s="366" t="s">
        <v>422</v>
      </c>
      <c r="AL31" s="342"/>
    </row>
    <row r="32" spans="1:38" s="220" customFormat="1" ht="26.5" customHeight="1">
      <c r="A32" s="238"/>
      <c r="B32" s="238"/>
      <c r="C32" s="1003">
        <v>3</v>
      </c>
      <c r="D32" s="1003"/>
      <c r="E32" s="350"/>
      <c r="F32" s="350"/>
      <c r="G32" s="350"/>
      <c r="H32" s="350"/>
      <c r="I32" s="350"/>
      <c r="J32" s="238"/>
      <c r="K32" s="238"/>
      <c r="L32" s="1003">
        <v>0</v>
      </c>
      <c r="M32" s="1003"/>
      <c r="N32" s="238"/>
      <c r="O32" s="238"/>
      <c r="P32" s="238"/>
      <c r="Q32" s="238"/>
      <c r="R32" s="238"/>
      <c r="S32" s="238"/>
      <c r="T32" s="1003">
        <v>0</v>
      </c>
      <c r="U32" s="1003"/>
      <c r="V32" s="350"/>
      <c r="W32" s="350"/>
      <c r="X32" s="350"/>
      <c r="Y32" s="350"/>
      <c r="Z32" s="350"/>
      <c r="AA32" s="238"/>
      <c r="AB32" s="238"/>
      <c r="AC32" s="1003">
        <v>3</v>
      </c>
      <c r="AD32" s="1003"/>
      <c r="AE32" s="238"/>
      <c r="AF32" s="238"/>
      <c r="AH32" s="344" t="s">
        <v>605</v>
      </c>
      <c r="AI32" s="340">
        <v>31</v>
      </c>
      <c r="AJ32" s="348" t="s">
        <v>369</v>
      </c>
      <c r="AK32" s="366" t="s">
        <v>424</v>
      </c>
      <c r="AL32" s="342"/>
    </row>
    <row r="33" spans="1:38" s="220" customFormat="1" ht="26.5" customHeight="1">
      <c r="A33" s="238"/>
      <c r="B33" s="238"/>
      <c r="C33" s="1003"/>
      <c r="D33" s="1003"/>
      <c r="E33" s="350"/>
      <c r="F33" s="350"/>
      <c r="G33" s="350"/>
      <c r="H33" s="350"/>
      <c r="I33" s="350"/>
      <c r="J33" s="238"/>
      <c r="K33" s="238"/>
      <c r="L33" s="1003"/>
      <c r="M33" s="1003"/>
      <c r="N33" s="238"/>
      <c r="O33" s="238"/>
      <c r="P33" s="238"/>
      <c r="Q33" s="238"/>
      <c r="R33" s="238"/>
      <c r="S33" s="238"/>
      <c r="T33" s="1003"/>
      <c r="U33" s="1003"/>
      <c r="V33" s="350"/>
      <c r="W33" s="350"/>
      <c r="X33" s="350"/>
      <c r="Y33" s="350"/>
      <c r="Z33" s="350"/>
      <c r="AA33" s="238"/>
      <c r="AB33" s="238"/>
      <c r="AC33" s="1003"/>
      <c r="AD33" s="1003"/>
      <c r="AE33" s="238"/>
      <c r="AF33" s="238"/>
      <c r="AH33" s="344" t="s">
        <v>605</v>
      </c>
      <c r="AI33" s="347">
        <v>32</v>
      </c>
      <c r="AJ33" s="348" t="s">
        <v>400</v>
      </c>
      <c r="AK33" s="365" t="s">
        <v>436</v>
      </c>
      <c r="AL33" s="342"/>
    </row>
    <row r="34" spans="1:38" s="220" customFormat="1" ht="26.5" customHeight="1">
      <c r="A34" s="238"/>
      <c r="B34" s="238"/>
      <c r="C34" s="238"/>
      <c r="D34" s="238"/>
      <c r="E34" s="350"/>
      <c r="F34" s="350"/>
      <c r="G34" s="350"/>
      <c r="H34" s="350"/>
      <c r="I34" s="350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350"/>
      <c r="W34" s="350"/>
      <c r="X34" s="350"/>
      <c r="Y34" s="350"/>
      <c r="Z34" s="350"/>
      <c r="AA34" s="238"/>
      <c r="AB34" s="238"/>
      <c r="AC34" s="238"/>
      <c r="AD34" s="238"/>
      <c r="AE34" s="238"/>
      <c r="AF34" s="238"/>
      <c r="AH34" s="344" t="s">
        <v>605</v>
      </c>
      <c r="AI34" s="340">
        <v>33</v>
      </c>
      <c r="AJ34" s="348" t="s">
        <v>390</v>
      </c>
      <c r="AK34" s="366" t="s">
        <v>422</v>
      </c>
      <c r="AL34" s="342"/>
    </row>
    <row r="35" spans="1:38" s="220" customFormat="1" ht="26.5" customHeight="1">
      <c r="A35" s="353"/>
      <c r="B35" s="238"/>
      <c r="C35" s="354"/>
      <c r="D35" s="355"/>
      <c r="E35" s="356"/>
      <c r="F35" s="356"/>
      <c r="G35" s="356"/>
      <c r="H35" s="356"/>
      <c r="I35" s="356"/>
      <c r="J35" s="355"/>
      <c r="K35" s="355"/>
      <c r="L35" s="355"/>
      <c r="M35" s="357"/>
      <c r="N35" s="238"/>
      <c r="O35" s="238"/>
      <c r="P35" s="238"/>
      <c r="Q35" s="238"/>
      <c r="R35" s="353"/>
      <c r="S35" s="238"/>
      <c r="T35" s="354"/>
      <c r="U35" s="355"/>
      <c r="V35" s="356"/>
      <c r="W35" s="356"/>
      <c r="X35" s="356"/>
      <c r="Y35" s="356"/>
      <c r="Z35" s="356"/>
      <c r="AA35" s="355"/>
      <c r="AB35" s="355"/>
      <c r="AC35" s="355"/>
      <c r="AD35" s="357"/>
      <c r="AE35" s="238"/>
      <c r="AF35" s="238"/>
      <c r="AH35" s="344" t="s">
        <v>605</v>
      </c>
      <c r="AI35" s="347">
        <v>34</v>
      </c>
      <c r="AJ35" s="348" t="s">
        <v>379</v>
      </c>
      <c r="AK35" s="365" t="s">
        <v>423</v>
      </c>
      <c r="AL35" s="342"/>
    </row>
    <row r="36" spans="1:38" s="220" customFormat="1" ht="26.5" customHeight="1" thickBot="1">
      <c r="A36" s="353"/>
      <c r="B36" s="238"/>
      <c r="C36" s="266"/>
      <c r="D36" s="358"/>
      <c r="E36" s="359"/>
      <c r="F36" s="1002">
        <v>11</v>
      </c>
      <c r="G36" s="1002"/>
      <c r="H36" s="360"/>
      <c r="I36" s="1002">
        <v>6</v>
      </c>
      <c r="J36" s="1002"/>
      <c r="K36" s="358"/>
      <c r="L36" s="358"/>
      <c r="M36" s="361"/>
      <c r="N36" s="238"/>
      <c r="O36" s="238"/>
      <c r="P36" s="238"/>
      <c r="Q36" s="238"/>
      <c r="R36" s="353"/>
      <c r="S36" s="238"/>
      <c r="T36" s="266"/>
      <c r="U36" s="358"/>
      <c r="V36" s="359"/>
      <c r="W36" s="1002">
        <v>6</v>
      </c>
      <c r="X36" s="1002"/>
      <c r="Y36" s="360"/>
      <c r="Z36" s="1002">
        <v>11</v>
      </c>
      <c r="AA36" s="1002"/>
      <c r="AB36" s="358"/>
      <c r="AC36" s="358"/>
      <c r="AD36" s="361"/>
      <c r="AE36" s="238"/>
      <c r="AF36" s="238"/>
      <c r="AH36" s="344" t="s">
        <v>605</v>
      </c>
      <c r="AI36" s="340">
        <v>35</v>
      </c>
      <c r="AJ36" s="348" t="s">
        <v>375</v>
      </c>
      <c r="AK36" s="366" t="s">
        <v>424</v>
      </c>
      <c r="AL36" s="342"/>
    </row>
    <row r="37" spans="1:38" s="220" customFormat="1" ht="26.5" customHeight="1">
      <c r="A37" s="353"/>
      <c r="B37" s="238"/>
      <c r="C37" s="266"/>
      <c r="D37" s="358"/>
      <c r="E37" s="359"/>
      <c r="F37" s="1002"/>
      <c r="G37" s="1002"/>
      <c r="H37" s="359"/>
      <c r="I37" s="1002"/>
      <c r="J37" s="1002"/>
      <c r="K37" s="358"/>
      <c r="L37" s="358"/>
      <c r="M37" s="361"/>
      <c r="N37" s="238"/>
      <c r="O37" s="238"/>
      <c r="P37" s="238"/>
      <c r="Q37" s="238"/>
      <c r="R37" s="353"/>
      <c r="S37" s="238"/>
      <c r="T37" s="266"/>
      <c r="U37" s="358"/>
      <c r="V37" s="359"/>
      <c r="W37" s="1002"/>
      <c r="X37" s="1002"/>
      <c r="Y37" s="359"/>
      <c r="Z37" s="1002"/>
      <c r="AA37" s="1002"/>
      <c r="AB37" s="358"/>
      <c r="AC37" s="358"/>
      <c r="AD37" s="361"/>
      <c r="AE37" s="238"/>
      <c r="AF37" s="238"/>
      <c r="AH37" s="344" t="s">
        <v>605</v>
      </c>
      <c r="AI37" s="347">
        <v>36</v>
      </c>
      <c r="AJ37" s="348" t="s">
        <v>434</v>
      </c>
      <c r="AK37" s="365" t="s">
        <v>435</v>
      </c>
      <c r="AL37" s="342"/>
    </row>
    <row r="38" spans="1:38" s="220" customFormat="1" ht="26.5" customHeight="1" thickBot="1">
      <c r="A38" s="353"/>
      <c r="B38" s="238"/>
      <c r="C38" s="266"/>
      <c r="D38" s="358"/>
      <c r="E38" s="359"/>
      <c r="F38" s="1002">
        <v>11</v>
      </c>
      <c r="G38" s="1002"/>
      <c r="H38" s="360"/>
      <c r="I38" s="1002">
        <v>4</v>
      </c>
      <c r="J38" s="1002"/>
      <c r="K38" s="358"/>
      <c r="L38" s="358"/>
      <c r="M38" s="361"/>
      <c r="N38" s="238"/>
      <c r="O38" s="238"/>
      <c r="P38" s="238"/>
      <c r="Q38" s="238"/>
      <c r="R38" s="353"/>
      <c r="S38" s="238"/>
      <c r="T38" s="266"/>
      <c r="U38" s="358"/>
      <c r="V38" s="359"/>
      <c r="W38" s="1002">
        <v>5</v>
      </c>
      <c r="X38" s="1002"/>
      <c r="Y38" s="360"/>
      <c r="Z38" s="1002">
        <v>11</v>
      </c>
      <c r="AA38" s="1002"/>
      <c r="AB38" s="358"/>
      <c r="AC38" s="358"/>
      <c r="AD38" s="361"/>
      <c r="AE38" s="238"/>
      <c r="AF38" s="238"/>
      <c r="AH38" s="344" t="s">
        <v>605</v>
      </c>
      <c r="AI38" s="340">
        <v>37</v>
      </c>
      <c r="AJ38" s="348" t="s">
        <v>392</v>
      </c>
      <c r="AK38" s="366" t="s">
        <v>422</v>
      </c>
      <c r="AL38" s="342"/>
    </row>
    <row r="39" spans="1:38" s="220" customFormat="1" ht="26.5" customHeight="1">
      <c r="A39" s="353"/>
      <c r="B39" s="238"/>
      <c r="C39" s="266"/>
      <c r="D39" s="358"/>
      <c r="E39" s="359"/>
      <c r="F39" s="1002"/>
      <c r="G39" s="1002"/>
      <c r="H39" s="359"/>
      <c r="I39" s="1002"/>
      <c r="J39" s="1002"/>
      <c r="K39" s="358"/>
      <c r="L39" s="358"/>
      <c r="M39" s="361"/>
      <c r="N39" s="238"/>
      <c r="O39" s="238"/>
      <c r="P39" s="238"/>
      <c r="Q39" s="238"/>
      <c r="R39" s="353"/>
      <c r="S39" s="238"/>
      <c r="T39" s="266"/>
      <c r="U39" s="358"/>
      <c r="V39" s="359"/>
      <c r="W39" s="1002"/>
      <c r="X39" s="1002"/>
      <c r="Y39" s="359"/>
      <c r="Z39" s="1002"/>
      <c r="AA39" s="1002"/>
      <c r="AB39" s="358"/>
      <c r="AC39" s="358"/>
      <c r="AD39" s="361"/>
      <c r="AE39" s="238"/>
      <c r="AF39" s="238"/>
      <c r="AH39" s="344" t="s">
        <v>605</v>
      </c>
      <c r="AI39" s="347">
        <v>38</v>
      </c>
      <c r="AJ39" s="348" t="s">
        <v>381</v>
      </c>
      <c r="AK39" s="365" t="s">
        <v>423</v>
      </c>
      <c r="AL39" s="342"/>
    </row>
    <row r="40" spans="1:38" s="220" customFormat="1" ht="26.5" customHeight="1" thickBot="1">
      <c r="A40" s="353"/>
      <c r="B40" s="238"/>
      <c r="C40" s="266"/>
      <c r="D40" s="358"/>
      <c r="E40" s="359"/>
      <c r="F40" s="1002">
        <v>11</v>
      </c>
      <c r="G40" s="1002"/>
      <c r="H40" s="360"/>
      <c r="I40" s="1002">
        <v>5</v>
      </c>
      <c r="J40" s="1002"/>
      <c r="K40" s="358"/>
      <c r="L40" s="358"/>
      <c r="M40" s="361"/>
      <c r="N40" s="238"/>
      <c r="O40" s="238"/>
      <c r="P40" s="238"/>
      <c r="Q40" s="238"/>
      <c r="R40" s="353"/>
      <c r="S40" s="238"/>
      <c r="T40" s="266"/>
      <c r="U40" s="358"/>
      <c r="V40" s="359"/>
      <c r="W40" s="1002">
        <v>4</v>
      </c>
      <c r="X40" s="1002"/>
      <c r="Y40" s="360"/>
      <c r="Z40" s="1002">
        <v>11</v>
      </c>
      <c r="AA40" s="1002"/>
      <c r="AB40" s="358"/>
      <c r="AC40" s="358"/>
      <c r="AD40" s="361"/>
      <c r="AE40" s="238"/>
      <c r="AF40" s="238"/>
      <c r="AH40" s="344" t="s">
        <v>605</v>
      </c>
      <c r="AI40" s="340">
        <v>39</v>
      </c>
      <c r="AJ40" s="348" t="s">
        <v>377</v>
      </c>
      <c r="AK40" s="365" t="s">
        <v>429</v>
      </c>
      <c r="AL40" s="342"/>
    </row>
    <row r="41" spans="1:38" s="220" customFormat="1" ht="26.5" customHeight="1">
      <c r="A41" s="353"/>
      <c r="B41" s="238"/>
      <c r="C41" s="266"/>
      <c r="D41" s="358"/>
      <c r="E41" s="359"/>
      <c r="F41" s="1002"/>
      <c r="G41" s="1002"/>
      <c r="H41" s="359"/>
      <c r="I41" s="1002"/>
      <c r="J41" s="1002"/>
      <c r="K41" s="358"/>
      <c r="L41" s="358"/>
      <c r="M41" s="361"/>
      <c r="N41" s="238"/>
      <c r="O41" s="238"/>
      <c r="P41" s="238"/>
      <c r="Q41" s="238"/>
      <c r="R41" s="353"/>
      <c r="S41" s="238"/>
      <c r="T41" s="266"/>
      <c r="U41" s="358"/>
      <c r="V41" s="359"/>
      <c r="W41" s="1002"/>
      <c r="X41" s="1002"/>
      <c r="Y41" s="359"/>
      <c r="Z41" s="1002"/>
      <c r="AA41" s="1002"/>
      <c r="AB41" s="358"/>
      <c r="AC41" s="358"/>
      <c r="AD41" s="361"/>
      <c r="AE41" s="238"/>
      <c r="AF41" s="238"/>
      <c r="AH41" s="344" t="s">
        <v>605</v>
      </c>
      <c r="AI41" s="347">
        <v>40</v>
      </c>
      <c r="AJ41" s="348" t="s">
        <v>388</v>
      </c>
      <c r="AK41" s="365" t="s">
        <v>433</v>
      </c>
      <c r="AL41" s="342"/>
    </row>
    <row r="42" spans="1:38" s="220" customFormat="1" ht="26.5" customHeight="1" thickBot="1">
      <c r="A42" s="353"/>
      <c r="B42" s="238"/>
      <c r="C42" s="266"/>
      <c r="D42" s="358"/>
      <c r="E42" s="359"/>
      <c r="F42" s="1002"/>
      <c r="G42" s="1002"/>
      <c r="H42" s="360"/>
      <c r="I42" s="1002"/>
      <c r="J42" s="1002"/>
      <c r="K42" s="358"/>
      <c r="L42" s="358"/>
      <c r="M42" s="361"/>
      <c r="N42" s="238"/>
      <c r="O42" s="238"/>
      <c r="P42" s="238"/>
      <c r="Q42" s="238"/>
      <c r="R42" s="353"/>
      <c r="S42" s="238"/>
      <c r="T42" s="266"/>
      <c r="U42" s="358"/>
      <c r="V42" s="359"/>
      <c r="W42" s="1002"/>
      <c r="X42" s="1002"/>
      <c r="Y42" s="360"/>
      <c r="Z42" s="1002"/>
      <c r="AA42" s="1002"/>
      <c r="AB42" s="358"/>
      <c r="AC42" s="358"/>
      <c r="AD42" s="361"/>
      <c r="AE42" s="238"/>
      <c r="AF42" s="238"/>
      <c r="AH42" s="344" t="s">
        <v>605</v>
      </c>
      <c r="AI42" s="340">
        <v>41</v>
      </c>
      <c r="AJ42" s="348" t="s">
        <v>394</v>
      </c>
      <c r="AK42" s="366" t="s">
        <v>422</v>
      </c>
      <c r="AL42" s="342"/>
    </row>
    <row r="43" spans="1:38" s="220" customFormat="1" ht="26.5" customHeight="1">
      <c r="A43" s="353"/>
      <c r="B43" s="238"/>
      <c r="C43" s="266"/>
      <c r="D43" s="358"/>
      <c r="E43" s="359"/>
      <c r="F43" s="1002"/>
      <c r="G43" s="1002"/>
      <c r="H43" s="359"/>
      <c r="I43" s="1002"/>
      <c r="J43" s="1002"/>
      <c r="K43" s="358"/>
      <c r="L43" s="358"/>
      <c r="M43" s="361"/>
      <c r="N43" s="238"/>
      <c r="O43" s="238"/>
      <c r="P43" s="238"/>
      <c r="Q43" s="238"/>
      <c r="R43" s="353"/>
      <c r="S43" s="238"/>
      <c r="T43" s="266"/>
      <c r="U43" s="358"/>
      <c r="V43" s="359"/>
      <c r="W43" s="1002"/>
      <c r="X43" s="1002"/>
      <c r="Y43" s="359"/>
      <c r="Z43" s="1002"/>
      <c r="AA43" s="1002"/>
      <c r="AB43" s="358"/>
      <c r="AC43" s="358"/>
      <c r="AD43" s="361"/>
      <c r="AE43" s="238"/>
      <c r="AF43" s="238"/>
      <c r="AH43" s="344" t="s">
        <v>605</v>
      </c>
      <c r="AI43" s="347">
        <v>42</v>
      </c>
      <c r="AJ43" s="348" t="s">
        <v>396</v>
      </c>
      <c r="AK43" s="366" t="s">
        <v>422</v>
      </c>
      <c r="AL43" s="342"/>
    </row>
    <row r="44" spans="1:38" s="220" customFormat="1" ht="26.5" customHeight="1" thickBot="1">
      <c r="A44" s="353"/>
      <c r="B44" s="238"/>
      <c r="C44" s="266"/>
      <c r="D44" s="358"/>
      <c r="E44" s="359"/>
      <c r="F44" s="1002"/>
      <c r="G44" s="1002"/>
      <c r="H44" s="360"/>
      <c r="I44" s="1002"/>
      <c r="J44" s="1002"/>
      <c r="K44" s="358"/>
      <c r="L44" s="358"/>
      <c r="M44" s="361"/>
      <c r="N44" s="238"/>
      <c r="O44" s="238"/>
      <c r="P44" s="238"/>
      <c r="Q44" s="238"/>
      <c r="R44" s="353"/>
      <c r="S44" s="238"/>
      <c r="T44" s="266"/>
      <c r="U44" s="358"/>
      <c r="V44" s="359"/>
      <c r="W44" s="1002"/>
      <c r="X44" s="1002"/>
      <c r="Y44" s="360"/>
      <c r="Z44" s="1002"/>
      <c r="AA44" s="1002"/>
      <c r="AB44" s="358"/>
      <c r="AC44" s="358"/>
      <c r="AD44" s="361"/>
      <c r="AE44" s="238"/>
      <c r="AF44" s="238"/>
      <c r="AH44" s="344" t="s">
        <v>605</v>
      </c>
      <c r="AI44" s="340">
        <v>43</v>
      </c>
      <c r="AJ44" s="348" t="s">
        <v>386</v>
      </c>
      <c r="AK44" s="365" t="s">
        <v>419</v>
      </c>
      <c r="AL44" s="342"/>
    </row>
    <row r="45" spans="1:38" s="220" customFormat="1" ht="26.5" customHeight="1">
      <c r="A45" s="238"/>
      <c r="B45" s="238"/>
      <c r="C45" s="266"/>
      <c r="D45" s="358"/>
      <c r="E45" s="359"/>
      <c r="F45" s="1002"/>
      <c r="G45" s="1002"/>
      <c r="H45" s="359"/>
      <c r="I45" s="1002"/>
      <c r="J45" s="1002"/>
      <c r="K45" s="358"/>
      <c r="L45" s="358"/>
      <c r="M45" s="361"/>
      <c r="N45" s="238"/>
      <c r="O45" s="238"/>
      <c r="P45" s="238"/>
      <c r="Q45" s="238"/>
      <c r="R45" s="238"/>
      <c r="S45" s="238"/>
      <c r="T45" s="266"/>
      <c r="U45" s="358"/>
      <c r="V45" s="359"/>
      <c r="W45" s="1002"/>
      <c r="X45" s="1002"/>
      <c r="Y45" s="359"/>
      <c r="Z45" s="1002"/>
      <c r="AA45" s="1002"/>
      <c r="AB45" s="358"/>
      <c r="AC45" s="358"/>
      <c r="AD45" s="361"/>
      <c r="AE45" s="238"/>
      <c r="AF45" s="238"/>
      <c r="AH45" s="344" t="s">
        <v>605</v>
      </c>
      <c r="AI45" s="347">
        <v>44</v>
      </c>
      <c r="AJ45" s="348" t="s">
        <v>372</v>
      </c>
      <c r="AK45" s="366" t="s">
        <v>424</v>
      </c>
      <c r="AL45" s="342"/>
    </row>
    <row r="46" spans="1:38" s="220" customFormat="1" ht="13.5" customHeight="1">
      <c r="A46" s="238"/>
      <c r="B46" s="238"/>
      <c r="C46" s="362"/>
      <c r="D46" s="363"/>
      <c r="E46" s="279"/>
      <c r="F46" s="279"/>
      <c r="G46" s="279"/>
      <c r="H46" s="279"/>
      <c r="I46" s="279"/>
      <c r="J46" s="363"/>
      <c r="K46" s="363"/>
      <c r="L46" s="363"/>
      <c r="M46" s="364"/>
      <c r="N46" s="238"/>
      <c r="O46" s="238"/>
      <c r="P46" s="238"/>
      <c r="Q46" s="238"/>
      <c r="R46" s="238"/>
      <c r="S46" s="238"/>
      <c r="T46" s="362"/>
      <c r="U46" s="363"/>
      <c r="V46" s="279"/>
      <c r="W46" s="279"/>
      <c r="X46" s="279"/>
      <c r="Y46" s="279"/>
      <c r="Z46" s="279"/>
      <c r="AA46" s="363"/>
      <c r="AB46" s="363"/>
      <c r="AC46" s="363"/>
      <c r="AD46" s="364"/>
      <c r="AE46" s="238"/>
      <c r="AF46" s="238"/>
      <c r="AH46" s="367" t="s">
        <v>606</v>
      </c>
      <c r="AI46" s="340">
        <v>45</v>
      </c>
      <c r="AJ46" s="368" t="s">
        <v>607</v>
      </c>
      <c r="AK46" s="365" t="s">
        <v>469</v>
      </c>
      <c r="AL46" s="342"/>
    </row>
    <row r="47" spans="1:38">
      <c r="AH47" s="367" t="s">
        <v>606</v>
      </c>
      <c r="AI47" s="347">
        <v>46</v>
      </c>
      <c r="AJ47" s="368" t="s">
        <v>401</v>
      </c>
      <c r="AK47" s="366" t="s">
        <v>422</v>
      </c>
    </row>
    <row r="48" spans="1:38" s="220" customFormat="1" ht="26.25" customHeight="1">
      <c r="A48" s="238"/>
      <c r="B48" s="238"/>
      <c r="C48" s="238"/>
      <c r="D48" s="238"/>
      <c r="E48" s="768" t="s">
        <v>608</v>
      </c>
      <c r="F48" s="768"/>
      <c r="G48" s="768" t="s">
        <v>609</v>
      </c>
      <c r="H48" s="768"/>
      <c r="I48" s="768"/>
      <c r="J48" s="1001" t="s">
        <v>610</v>
      </c>
      <c r="K48" s="1001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768" t="s">
        <v>608</v>
      </c>
      <c r="W48" s="768"/>
      <c r="X48" s="768" t="s">
        <v>609</v>
      </c>
      <c r="Y48" s="768"/>
      <c r="Z48" s="768"/>
      <c r="AA48" s="1001" t="s">
        <v>610</v>
      </c>
      <c r="AB48" s="1001"/>
      <c r="AC48" s="238"/>
      <c r="AD48" s="238"/>
      <c r="AE48" s="238"/>
      <c r="AF48" s="238"/>
      <c r="AH48" s="367" t="s">
        <v>606</v>
      </c>
      <c r="AI48" s="340">
        <v>47</v>
      </c>
      <c r="AJ48" s="368" t="s">
        <v>383</v>
      </c>
      <c r="AK48" s="365" t="s">
        <v>435</v>
      </c>
      <c r="AL48" s="342"/>
    </row>
    <row r="49" spans="1:38" s="220" customFormat="1" ht="26.5" customHeight="1">
      <c r="A49" s="343"/>
      <c r="B49" s="343"/>
      <c r="C49" s="343"/>
      <c r="D49" s="238"/>
      <c r="E49" s="992">
        <v>0.54166666666666663</v>
      </c>
      <c r="F49" s="993"/>
      <c r="G49" s="994" t="s">
        <v>611</v>
      </c>
      <c r="H49" s="995"/>
      <c r="I49" s="996"/>
      <c r="J49" s="1000">
        <v>5</v>
      </c>
      <c r="K49" s="1000"/>
      <c r="L49" s="238"/>
      <c r="M49" s="238"/>
      <c r="N49" s="238"/>
      <c r="O49" s="238"/>
      <c r="P49" s="238"/>
      <c r="Q49" s="238"/>
      <c r="R49" s="343"/>
      <c r="S49" s="343"/>
      <c r="T49" s="343"/>
      <c r="U49" s="238"/>
      <c r="V49" s="992">
        <v>0.54166666666666663</v>
      </c>
      <c r="W49" s="993"/>
      <c r="X49" s="994" t="s">
        <v>612</v>
      </c>
      <c r="Y49" s="995"/>
      <c r="Z49" s="996"/>
      <c r="AA49" s="1000">
        <v>6</v>
      </c>
      <c r="AB49" s="1000"/>
      <c r="AC49" s="238"/>
      <c r="AD49" s="238"/>
      <c r="AE49" s="238"/>
      <c r="AF49" s="238"/>
      <c r="AH49" s="367" t="s">
        <v>606</v>
      </c>
      <c r="AI49" s="347">
        <v>48</v>
      </c>
      <c r="AJ49" s="368" t="s">
        <v>405</v>
      </c>
      <c r="AK49" s="366" t="s">
        <v>479</v>
      </c>
      <c r="AL49" s="342"/>
    </row>
    <row r="50" spans="1:38" s="220" customFormat="1" ht="26.5" customHeight="1">
      <c r="A50" s="343"/>
      <c r="B50" s="343"/>
      <c r="C50" s="343"/>
      <c r="D50" s="238"/>
      <c r="E50" s="993"/>
      <c r="F50" s="993"/>
      <c r="G50" s="997"/>
      <c r="H50" s="998"/>
      <c r="I50" s="999"/>
      <c r="J50" s="1000"/>
      <c r="K50" s="1000"/>
      <c r="L50" s="238"/>
      <c r="M50" s="238"/>
      <c r="N50" s="238"/>
      <c r="O50" s="238"/>
      <c r="P50" s="238"/>
      <c r="Q50" s="238"/>
      <c r="R50" s="343"/>
      <c r="S50" s="343"/>
      <c r="T50" s="343"/>
      <c r="U50" s="238"/>
      <c r="V50" s="993"/>
      <c r="W50" s="993"/>
      <c r="X50" s="997"/>
      <c r="Y50" s="998"/>
      <c r="Z50" s="999"/>
      <c r="AA50" s="1000"/>
      <c r="AB50" s="1000"/>
      <c r="AC50" s="238"/>
      <c r="AD50" s="238"/>
      <c r="AE50" s="238"/>
      <c r="AF50" s="238"/>
      <c r="AH50" s="367" t="s">
        <v>606</v>
      </c>
      <c r="AI50" s="340">
        <v>49</v>
      </c>
      <c r="AJ50" s="368" t="s">
        <v>376</v>
      </c>
      <c r="AK50" s="365" t="s">
        <v>471</v>
      </c>
      <c r="AL50" s="342"/>
    </row>
    <row r="51" spans="1:38" s="220" customFormat="1" ht="26.5" customHeight="1">
      <c r="A51" s="238"/>
      <c r="B51" s="238"/>
      <c r="C51" s="238"/>
      <c r="D51" s="238"/>
      <c r="E51" s="350"/>
      <c r="F51" s="350"/>
      <c r="G51" s="350"/>
      <c r="H51" s="350"/>
      <c r="I51" s="350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350"/>
      <c r="W51" s="350"/>
      <c r="X51" s="350"/>
      <c r="Y51" s="350"/>
      <c r="Z51" s="350"/>
      <c r="AA51" s="238"/>
      <c r="AB51" s="238"/>
      <c r="AC51" s="238"/>
      <c r="AD51" s="238"/>
      <c r="AE51" s="238"/>
      <c r="AF51" s="238"/>
      <c r="AH51" s="367" t="s">
        <v>606</v>
      </c>
      <c r="AI51" s="347">
        <v>50</v>
      </c>
      <c r="AJ51" s="368" t="s">
        <v>399</v>
      </c>
      <c r="AK51" s="366" t="s">
        <v>422</v>
      </c>
      <c r="AL51" s="342"/>
    </row>
    <row r="52" spans="1:38" s="220" customFormat="1" ht="26.5" customHeight="1">
      <c r="A52" s="1004" t="str">
        <f>IF(G52="","",VLOOKUP(G52,$AI$1:$AK$1023,2,0))</f>
        <v>佐藤　幸広</v>
      </c>
      <c r="B52" s="1005"/>
      <c r="C52" s="1005"/>
      <c r="D52" s="1005"/>
      <c r="E52" s="1005"/>
      <c r="F52" s="1006"/>
      <c r="G52" s="352">
        <v>7</v>
      </c>
      <c r="H52" s="1007" t="s">
        <v>613</v>
      </c>
      <c r="I52" s="352">
        <v>11</v>
      </c>
      <c r="J52" s="1004" t="str">
        <f>IF(I52="","",VLOOKUP(I52,$AI$1:$AK$1023,2,0))</f>
        <v>平塚　好紀</v>
      </c>
      <c r="K52" s="1005"/>
      <c r="L52" s="1005"/>
      <c r="M52" s="1005"/>
      <c r="N52" s="1005"/>
      <c r="O52" s="1006"/>
      <c r="P52" s="238"/>
      <c r="Q52" s="238"/>
      <c r="R52" s="1004" t="str">
        <f>IF(X52="","",VLOOKUP(X52,$AI$1:$AK$1023,2,0))</f>
        <v>中島　秀男</v>
      </c>
      <c r="S52" s="1005"/>
      <c r="T52" s="1005"/>
      <c r="U52" s="1005"/>
      <c r="V52" s="1005"/>
      <c r="W52" s="1006"/>
      <c r="X52" s="352">
        <v>14</v>
      </c>
      <c r="Y52" s="1007" t="s">
        <v>613</v>
      </c>
      <c r="Z52" s="352">
        <v>17</v>
      </c>
      <c r="AA52" s="1004" t="str">
        <f>IF(Z52="","",VLOOKUP(Z52,$AI$1:$AK$1023,2,0))</f>
        <v>藤井　和彦</v>
      </c>
      <c r="AB52" s="1005"/>
      <c r="AC52" s="1005"/>
      <c r="AD52" s="1005"/>
      <c r="AE52" s="1005"/>
      <c r="AF52" s="1006"/>
      <c r="AH52" s="367" t="s">
        <v>606</v>
      </c>
      <c r="AI52" s="340">
        <v>51</v>
      </c>
      <c r="AJ52" s="368" t="s">
        <v>407</v>
      </c>
      <c r="AK52" s="365" t="s">
        <v>436</v>
      </c>
      <c r="AL52" s="342"/>
    </row>
    <row r="53" spans="1:38" s="220" customFormat="1" ht="26.5" customHeight="1">
      <c r="A53" s="837" t="str">
        <f>IF(G52="","",VLOOKUP(G52,$AI$1:$AK$1023,3,0))</f>
        <v>東京スマッシュ
クラブ  (TSC)</v>
      </c>
      <c r="B53" s="838"/>
      <c r="C53" s="838"/>
      <c r="D53" s="838"/>
      <c r="E53" s="838"/>
      <c r="F53" s="839"/>
      <c r="G53" s="350"/>
      <c r="H53" s="1007"/>
      <c r="I53" s="350"/>
      <c r="J53" s="837" t="str">
        <f>IF(I52="","",VLOOKUP(I52,$AI$1:$AK$1023,3,0))</f>
        <v>茨城フェニックス
   卓球クラブ</v>
      </c>
      <c r="K53" s="838"/>
      <c r="L53" s="838"/>
      <c r="M53" s="838"/>
      <c r="N53" s="838"/>
      <c r="O53" s="839"/>
      <c r="P53" s="238"/>
      <c r="Q53" s="238"/>
      <c r="R53" s="837" t="str">
        <f>IF(X52="","",VLOOKUP(X52,$AI$1:$AK$1023,3,0))</f>
        <v>茨城フェニックス
   卓球クラブ</v>
      </c>
      <c r="S53" s="838"/>
      <c r="T53" s="838"/>
      <c r="U53" s="838"/>
      <c r="V53" s="838"/>
      <c r="W53" s="839"/>
      <c r="X53" s="350"/>
      <c r="Y53" s="1007"/>
      <c r="Z53" s="350"/>
      <c r="AA53" s="837" t="str">
        <f>IF(Z52="","",VLOOKUP(Z52,$AI$1:$AK$1023,3,0))</f>
        <v>東京スマッシュ
クラブ  (TSC)</v>
      </c>
      <c r="AB53" s="838"/>
      <c r="AC53" s="838"/>
      <c r="AD53" s="838"/>
      <c r="AE53" s="838"/>
      <c r="AF53" s="839"/>
      <c r="AH53" s="367" t="s">
        <v>606</v>
      </c>
      <c r="AI53" s="347">
        <v>52</v>
      </c>
      <c r="AJ53" s="368" t="s">
        <v>406</v>
      </c>
      <c r="AK53" s="366" t="s">
        <v>479</v>
      </c>
      <c r="AL53" s="342"/>
    </row>
    <row r="54" spans="1:38" s="220" customFormat="1" ht="26.5" customHeight="1">
      <c r="A54" s="238"/>
      <c r="B54" s="238"/>
      <c r="C54" s="238"/>
      <c r="D54" s="238"/>
      <c r="E54" s="350"/>
      <c r="F54" s="350"/>
      <c r="G54" s="350"/>
      <c r="H54" s="350"/>
      <c r="I54" s="350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350"/>
      <c r="W54" s="350"/>
      <c r="X54" s="350"/>
      <c r="Y54" s="350"/>
      <c r="Z54" s="350"/>
      <c r="AA54" s="238"/>
      <c r="AB54" s="238"/>
      <c r="AC54" s="238"/>
      <c r="AD54" s="238"/>
      <c r="AE54" s="238"/>
      <c r="AF54" s="238"/>
      <c r="AH54" s="367" t="s">
        <v>606</v>
      </c>
      <c r="AI54" s="340">
        <v>53</v>
      </c>
      <c r="AJ54" s="368" t="s">
        <v>370</v>
      </c>
      <c r="AK54" s="365" t="s">
        <v>472</v>
      </c>
      <c r="AL54" s="342"/>
    </row>
    <row r="55" spans="1:38" s="220" customFormat="1" ht="26.5" customHeight="1">
      <c r="A55" s="238"/>
      <c r="B55" s="238"/>
      <c r="C55" s="1003">
        <v>3</v>
      </c>
      <c r="D55" s="1003"/>
      <c r="E55" s="350"/>
      <c r="F55" s="350"/>
      <c r="G55" s="350"/>
      <c r="H55" s="350"/>
      <c r="I55" s="350"/>
      <c r="J55" s="238"/>
      <c r="K55" s="238"/>
      <c r="L55" s="1003">
        <v>0</v>
      </c>
      <c r="M55" s="1003"/>
      <c r="N55" s="238"/>
      <c r="O55" s="238"/>
      <c r="P55" s="238"/>
      <c r="Q55" s="238"/>
      <c r="R55" s="238"/>
      <c r="S55" s="238"/>
      <c r="T55" s="1003">
        <v>1</v>
      </c>
      <c r="U55" s="1003"/>
      <c r="V55" s="350"/>
      <c r="W55" s="350"/>
      <c r="X55" s="350"/>
      <c r="Y55" s="350"/>
      <c r="Z55" s="350"/>
      <c r="AA55" s="238"/>
      <c r="AB55" s="238"/>
      <c r="AC55" s="1003">
        <v>3</v>
      </c>
      <c r="AD55" s="1003"/>
      <c r="AE55" s="238"/>
      <c r="AF55" s="238"/>
      <c r="AH55" s="367" t="s">
        <v>606</v>
      </c>
      <c r="AI55" s="347">
        <v>54</v>
      </c>
      <c r="AJ55" s="368" t="s">
        <v>397</v>
      </c>
      <c r="AK55" s="366" t="s">
        <v>422</v>
      </c>
      <c r="AL55" s="342"/>
    </row>
    <row r="56" spans="1:38" s="220" customFormat="1" ht="26.5" customHeight="1">
      <c r="A56" s="238"/>
      <c r="B56" s="238"/>
      <c r="C56" s="1003"/>
      <c r="D56" s="1003"/>
      <c r="E56" s="350"/>
      <c r="F56" s="350"/>
      <c r="G56" s="350"/>
      <c r="H56" s="350"/>
      <c r="I56" s="350"/>
      <c r="J56" s="238"/>
      <c r="K56" s="238"/>
      <c r="L56" s="1003"/>
      <c r="M56" s="1003"/>
      <c r="N56" s="238"/>
      <c r="O56" s="238"/>
      <c r="P56" s="238"/>
      <c r="Q56" s="238"/>
      <c r="R56" s="238"/>
      <c r="S56" s="238"/>
      <c r="T56" s="1003"/>
      <c r="U56" s="1003"/>
      <c r="V56" s="350"/>
      <c r="W56" s="350"/>
      <c r="X56" s="350"/>
      <c r="Y56" s="350"/>
      <c r="Z56" s="350"/>
      <c r="AA56" s="238"/>
      <c r="AB56" s="238"/>
      <c r="AC56" s="1003"/>
      <c r="AD56" s="1003"/>
      <c r="AE56" s="238"/>
      <c r="AF56" s="238"/>
      <c r="AH56" s="367" t="s">
        <v>606</v>
      </c>
      <c r="AI56" s="340">
        <v>55</v>
      </c>
      <c r="AJ56" s="368" t="s">
        <v>409</v>
      </c>
      <c r="AK56" s="365" t="s">
        <v>436</v>
      </c>
      <c r="AL56" s="342"/>
    </row>
    <row r="57" spans="1:38" s="220" customFormat="1" ht="26.5" customHeight="1">
      <c r="A57" s="238"/>
      <c r="B57" s="238"/>
      <c r="C57" s="238"/>
      <c r="D57" s="238"/>
      <c r="E57" s="350"/>
      <c r="F57" s="350"/>
      <c r="G57" s="350"/>
      <c r="H57" s="350"/>
      <c r="I57" s="350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350"/>
      <c r="W57" s="350"/>
      <c r="X57" s="350"/>
      <c r="Y57" s="350"/>
      <c r="Z57" s="350"/>
      <c r="AA57" s="238"/>
      <c r="AB57" s="238"/>
      <c r="AC57" s="238"/>
      <c r="AD57" s="238"/>
      <c r="AE57" s="238"/>
      <c r="AF57" s="238"/>
      <c r="AH57" s="367" t="s">
        <v>606</v>
      </c>
      <c r="AI57" s="347">
        <v>56</v>
      </c>
      <c r="AJ57" s="368" t="s">
        <v>391</v>
      </c>
      <c r="AK57" s="365" t="s">
        <v>478</v>
      </c>
      <c r="AL57" s="342"/>
    </row>
    <row r="58" spans="1:38" s="220" customFormat="1" ht="26.5" customHeight="1">
      <c r="A58" s="353"/>
      <c r="B58" s="238"/>
      <c r="C58" s="354"/>
      <c r="D58" s="355"/>
      <c r="E58" s="356"/>
      <c r="F58" s="356"/>
      <c r="G58" s="356"/>
      <c r="H58" s="356"/>
      <c r="I58" s="356"/>
      <c r="J58" s="355"/>
      <c r="K58" s="355"/>
      <c r="L58" s="355"/>
      <c r="M58" s="357"/>
      <c r="N58" s="238"/>
      <c r="O58" s="238"/>
      <c r="P58" s="238"/>
      <c r="Q58" s="238"/>
      <c r="R58" s="353"/>
      <c r="S58" s="238"/>
      <c r="T58" s="354"/>
      <c r="U58" s="355"/>
      <c r="V58" s="356"/>
      <c r="W58" s="356"/>
      <c r="X58" s="356"/>
      <c r="Y58" s="356"/>
      <c r="Z58" s="356"/>
      <c r="AA58" s="355"/>
      <c r="AB58" s="355"/>
      <c r="AC58" s="355"/>
      <c r="AD58" s="357"/>
      <c r="AE58" s="238"/>
      <c r="AF58" s="238"/>
      <c r="AH58" s="367" t="s">
        <v>606</v>
      </c>
      <c r="AI58" s="340">
        <v>57</v>
      </c>
      <c r="AJ58" s="368" t="s">
        <v>614</v>
      </c>
      <c r="AK58" s="365" t="s">
        <v>423</v>
      </c>
      <c r="AL58" s="342"/>
    </row>
    <row r="59" spans="1:38" s="220" customFormat="1" ht="26.5" customHeight="1" thickBot="1">
      <c r="A59" s="353"/>
      <c r="B59" s="238"/>
      <c r="C59" s="266"/>
      <c r="D59" s="358"/>
      <c r="E59" s="359"/>
      <c r="F59" s="1002">
        <v>11</v>
      </c>
      <c r="G59" s="1002"/>
      <c r="H59" s="360"/>
      <c r="I59" s="1002">
        <v>8</v>
      </c>
      <c r="J59" s="1002"/>
      <c r="K59" s="358"/>
      <c r="L59" s="358"/>
      <c r="M59" s="361"/>
      <c r="N59" s="238"/>
      <c r="O59" s="238"/>
      <c r="P59" s="238"/>
      <c r="Q59" s="238"/>
      <c r="R59" s="353"/>
      <c r="S59" s="238"/>
      <c r="T59" s="266"/>
      <c r="U59" s="358"/>
      <c r="V59" s="359"/>
      <c r="W59" s="1002">
        <v>11</v>
      </c>
      <c r="X59" s="1002"/>
      <c r="Y59" s="360"/>
      <c r="Z59" s="1002">
        <v>9</v>
      </c>
      <c r="AA59" s="1002"/>
      <c r="AB59" s="358"/>
      <c r="AC59" s="358"/>
      <c r="AD59" s="361"/>
      <c r="AE59" s="238"/>
      <c r="AF59" s="238"/>
      <c r="AH59" s="367" t="s">
        <v>606</v>
      </c>
      <c r="AI59" s="347">
        <v>58</v>
      </c>
      <c r="AJ59" s="368" t="s">
        <v>395</v>
      </c>
      <c r="AK59" s="366" t="s">
        <v>422</v>
      </c>
      <c r="AL59" s="342"/>
    </row>
    <row r="60" spans="1:38" s="220" customFormat="1" ht="26.5" customHeight="1">
      <c r="A60" s="353"/>
      <c r="B60" s="238"/>
      <c r="C60" s="266"/>
      <c r="D60" s="358"/>
      <c r="E60" s="359"/>
      <c r="F60" s="1002"/>
      <c r="G60" s="1002"/>
      <c r="H60" s="359"/>
      <c r="I60" s="1002"/>
      <c r="J60" s="1002"/>
      <c r="K60" s="358"/>
      <c r="L60" s="358"/>
      <c r="M60" s="361"/>
      <c r="N60" s="238"/>
      <c r="O60" s="238"/>
      <c r="P60" s="238"/>
      <c r="Q60" s="238"/>
      <c r="R60" s="353"/>
      <c r="S60" s="238"/>
      <c r="T60" s="266"/>
      <c r="U60" s="358"/>
      <c r="V60" s="359"/>
      <c r="W60" s="1002"/>
      <c r="X60" s="1002"/>
      <c r="Y60" s="359"/>
      <c r="Z60" s="1002"/>
      <c r="AA60" s="1002"/>
      <c r="AB60" s="358"/>
      <c r="AC60" s="358"/>
      <c r="AD60" s="361"/>
      <c r="AE60" s="238"/>
      <c r="AF60" s="238"/>
      <c r="AH60" s="367" t="s">
        <v>606</v>
      </c>
      <c r="AI60" s="340">
        <v>59</v>
      </c>
      <c r="AJ60" s="368" t="s">
        <v>382</v>
      </c>
      <c r="AK60" s="365" t="s">
        <v>435</v>
      </c>
      <c r="AL60" s="342"/>
    </row>
    <row r="61" spans="1:38" s="220" customFormat="1" ht="26.5" customHeight="1" thickBot="1">
      <c r="A61" s="353"/>
      <c r="B61" s="238"/>
      <c r="C61" s="266"/>
      <c r="D61" s="358"/>
      <c r="E61" s="359"/>
      <c r="F61" s="1002">
        <v>15</v>
      </c>
      <c r="G61" s="1002"/>
      <c r="H61" s="360"/>
      <c r="I61" s="1002">
        <v>13</v>
      </c>
      <c r="J61" s="1002"/>
      <c r="K61" s="358"/>
      <c r="L61" s="358"/>
      <c r="M61" s="361"/>
      <c r="N61" s="238"/>
      <c r="O61" s="238"/>
      <c r="P61" s="238"/>
      <c r="Q61" s="238"/>
      <c r="R61" s="353"/>
      <c r="S61" s="238"/>
      <c r="T61" s="266"/>
      <c r="U61" s="358"/>
      <c r="V61" s="359"/>
      <c r="W61" s="1002">
        <v>5</v>
      </c>
      <c r="X61" s="1002"/>
      <c r="Y61" s="360"/>
      <c r="Z61" s="1002">
        <v>11</v>
      </c>
      <c r="AA61" s="1002"/>
      <c r="AB61" s="358"/>
      <c r="AC61" s="358"/>
      <c r="AD61" s="361"/>
      <c r="AE61" s="238"/>
      <c r="AF61" s="238"/>
      <c r="AH61" s="367" t="s">
        <v>606</v>
      </c>
      <c r="AI61" s="347">
        <v>60</v>
      </c>
      <c r="AJ61" s="368" t="s">
        <v>404</v>
      </c>
      <c r="AK61" s="366" t="s">
        <v>479</v>
      </c>
      <c r="AL61" s="342"/>
    </row>
    <row r="62" spans="1:38" s="220" customFormat="1" ht="26.5" customHeight="1">
      <c r="A62" s="353"/>
      <c r="B62" s="238"/>
      <c r="C62" s="266"/>
      <c r="D62" s="358"/>
      <c r="E62" s="359"/>
      <c r="F62" s="1002"/>
      <c r="G62" s="1002"/>
      <c r="H62" s="359"/>
      <c r="I62" s="1002"/>
      <c r="J62" s="1002"/>
      <c r="K62" s="358"/>
      <c r="L62" s="358"/>
      <c r="M62" s="361"/>
      <c r="N62" s="238"/>
      <c r="O62" s="238"/>
      <c r="P62" s="238"/>
      <c r="Q62" s="238"/>
      <c r="R62" s="353"/>
      <c r="S62" s="238"/>
      <c r="T62" s="266"/>
      <c r="U62" s="358"/>
      <c r="V62" s="359"/>
      <c r="W62" s="1002"/>
      <c r="X62" s="1002"/>
      <c r="Y62" s="359"/>
      <c r="Z62" s="1002"/>
      <c r="AA62" s="1002"/>
      <c r="AB62" s="358"/>
      <c r="AC62" s="358"/>
      <c r="AD62" s="361"/>
      <c r="AE62" s="238"/>
      <c r="AF62" s="238"/>
      <c r="AH62" s="367" t="s">
        <v>606</v>
      </c>
      <c r="AI62" s="340">
        <v>61</v>
      </c>
      <c r="AJ62" s="368" t="s">
        <v>378</v>
      </c>
      <c r="AK62" s="365" t="s">
        <v>471</v>
      </c>
      <c r="AL62" s="342"/>
    </row>
    <row r="63" spans="1:38" s="220" customFormat="1" ht="26.5" customHeight="1" thickBot="1">
      <c r="A63" s="353"/>
      <c r="B63" s="238"/>
      <c r="C63" s="266"/>
      <c r="D63" s="358"/>
      <c r="E63" s="359"/>
      <c r="F63" s="1002">
        <v>11</v>
      </c>
      <c r="G63" s="1002"/>
      <c r="H63" s="360"/>
      <c r="I63" s="1002">
        <v>9</v>
      </c>
      <c r="J63" s="1002"/>
      <c r="K63" s="358"/>
      <c r="L63" s="358"/>
      <c r="M63" s="361"/>
      <c r="N63" s="238"/>
      <c r="O63" s="238"/>
      <c r="P63" s="238"/>
      <c r="Q63" s="238"/>
      <c r="R63" s="353"/>
      <c r="S63" s="238"/>
      <c r="T63" s="266"/>
      <c r="U63" s="358"/>
      <c r="V63" s="359"/>
      <c r="W63" s="1002">
        <v>2</v>
      </c>
      <c r="X63" s="1002"/>
      <c r="Y63" s="360"/>
      <c r="Z63" s="1002">
        <v>11</v>
      </c>
      <c r="AA63" s="1002"/>
      <c r="AB63" s="358"/>
      <c r="AC63" s="358"/>
      <c r="AD63" s="361"/>
      <c r="AE63" s="238"/>
      <c r="AF63" s="238"/>
      <c r="AH63" s="367" t="s">
        <v>606</v>
      </c>
      <c r="AI63" s="347">
        <v>62</v>
      </c>
      <c r="AJ63" s="368" t="s">
        <v>393</v>
      </c>
      <c r="AK63" s="365" t="s">
        <v>475</v>
      </c>
      <c r="AL63" s="342"/>
    </row>
    <row r="64" spans="1:38" s="220" customFormat="1" ht="26.5" customHeight="1">
      <c r="A64" s="353"/>
      <c r="B64" s="238"/>
      <c r="C64" s="266"/>
      <c r="D64" s="358"/>
      <c r="E64" s="359"/>
      <c r="F64" s="1002"/>
      <c r="G64" s="1002"/>
      <c r="H64" s="359"/>
      <c r="I64" s="1002"/>
      <c r="J64" s="1002"/>
      <c r="K64" s="358"/>
      <c r="L64" s="358"/>
      <c r="M64" s="361"/>
      <c r="N64" s="238"/>
      <c r="O64" s="238"/>
      <c r="P64" s="238"/>
      <c r="Q64" s="238"/>
      <c r="R64" s="353"/>
      <c r="S64" s="238"/>
      <c r="T64" s="266"/>
      <c r="U64" s="358"/>
      <c r="V64" s="359"/>
      <c r="W64" s="1002"/>
      <c r="X64" s="1002"/>
      <c r="Y64" s="359"/>
      <c r="Z64" s="1002"/>
      <c r="AA64" s="1002"/>
      <c r="AB64" s="358"/>
      <c r="AC64" s="358"/>
      <c r="AD64" s="361"/>
      <c r="AE64" s="238"/>
      <c r="AF64" s="238"/>
      <c r="AH64" s="367" t="s">
        <v>606</v>
      </c>
      <c r="AI64" s="340">
        <v>63</v>
      </c>
      <c r="AJ64" s="368" t="s">
        <v>403</v>
      </c>
      <c r="AK64" s="366" t="s">
        <v>479</v>
      </c>
      <c r="AL64" s="342"/>
    </row>
    <row r="65" spans="1:38" s="220" customFormat="1" ht="26.5" customHeight="1" thickBot="1">
      <c r="A65" s="353"/>
      <c r="B65" s="238"/>
      <c r="C65" s="266"/>
      <c r="D65" s="358"/>
      <c r="E65" s="359"/>
      <c r="F65" s="1002"/>
      <c r="G65" s="1002"/>
      <c r="H65" s="360"/>
      <c r="I65" s="1002"/>
      <c r="J65" s="1002"/>
      <c r="K65" s="358"/>
      <c r="L65" s="358"/>
      <c r="M65" s="361"/>
      <c r="N65" s="238"/>
      <c r="O65" s="238"/>
      <c r="P65" s="238"/>
      <c r="Q65" s="238"/>
      <c r="R65" s="353"/>
      <c r="S65" s="238"/>
      <c r="T65" s="266"/>
      <c r="U65" s="358"/>
      <c r="V65" s="359"/>
      <c r="W65" s="1002">
        <v>4</v>
      </c>
      <c r="X65" s="1002"/>
      <c r="Y65" s="360"/>
      <c r="Z65" s="1002">
        <v>11</v>
      </c>
      <c r="AA65" s="1002"/>
      <c r="AB65" s="358"/>
      <c r="AC65" s="358"/>
      <c r="AD65" s="361"/>
      <c r="AE65" s="238"/>
      <c r="AF65" s="238"/>
      <c r="AH65" s="367" t="s">
        <v>606</v>
      </c>
      <c r="AI65" s="347">
        <v>64</v>
      </c>
      <c r="AJ65" s="368" t="s">
        <v>579</v>
      </c>
      <c r="AK65" s="365" t="s">
        <v>433</v>
      </c>
      <c r="AL65" s="342"/>
    </row>
    <row r="66" spans="1:38" s="220" customFormat="1" ht="26.5" customHeight="1">
      <c r="A66" s="353"/>
      <c r="B66" s="238"/>
      <c r="C66" s="266"/>
      <c r="D66" s="358"/>
      <c r="E66" s="359"/>
      <c r="F66" s="1002"/>
      <c r="G66" s="1002"/>
      <c r="H66" s="359"/>
      <c r="I66" s="1002"/>
      <c r="J66" s="1002"/>
      <c r="K66" s="358"/>
      <c r="L66" s="358"/>
      <c r="M66" s="361"/>
      <c r="N66" s="238"/>
      <c r="O66" s="238"/>
      <c r="P66" s="238"/>
      <c r="Q66" s="238"/>
      <c r="R66" s="353"/>
      <c r="S66" s="238"/>
      <c r="T66" s="266"/>
      <c r="U66" s="358"/>
      <c r="V66" s="359"/>
      <c r="W66" s="1002"/>
      <c r="X66" s="1002"/>
      <c r="Y66" s="359"/>
      <c r="Z66" s="1002"/>
      <c r="AA66" s="1002"/>
      <c r="AB66" s="358"/>
      <c r="AC66" s="358"/>
      <c r="AD66" s="361"/>
      <c r="AE66" s="238"/>
      <c r="AF66" s="238"/>
      <c r="AH66" s="367" t="s">
        <v>606</v>
      </c>
      <c r="AI66" s="340">
        <v>65</v>
      </c>
      <c r="AJ66" s="368" t="s">
        <v>389</v>
      </c>
      <c r="AK66" s="365" t="s">
        <v>474</v>
      </c>
      <c r="AL66" s="342"/>
    </row>
    <row r="67" spans="1:38" s="220" customFormat="1" ht="26.5" customHeight="1" thickBot="1">
      <c r="A67" s="353"/>
      <c r="B67" s="238"/>
      <c r="C67" s="266"/>
      <c r="D67" s="358"/>
      <c r="E67" s="359"/>
      <c r="F67" s="1002"/>
      <c r="G67" s="1002"/>
      <c r="H67" s="360"/>
      <c r="I67" s="1002"/>
      <c r="J67" s="1002"/>
      <c r="K67" s="358"/>
      <c r="L67" s="358"/>
      <c r="M67" s="361"/>
      <c r="N67" s="238"/>
      <c r="O67" s="238"/>
      <c r="P67" s="238"/>
      <c r="Q67" s="238"/>
      <c r="R67" s="353"/>
      <c r="S67" s="238"/>
      <c r="T67" s="266"/>
      <c r="U67" s="358"/>
      <c r="V67" s="359"/>
      <c r="W67" s="1002"/>
      <c r="X67" s="1002"/>
      <c r="Y67" s="360"/>
      <c r="Z67" s="1002"/>
      <c r="AA67" s="1002"/>
      <c r="AB67" s="358"/>
      <c r="AC67" s="358"/>
      <c r="AD67" s="361"/>
      <c r="AE67" s="238"/>
      <c r="AF67" s="238"/>
      <c r="AH67" s="367" t="s">
        <v>606</v>
      </c>
      <c r="AI67" s="347">
        <v>66</v>
      </c>
      <c r="AJ67" s="368" t="s">
        <v>380</v>
      </c>
      <c r="AK67" s="365" t="s">
        <v>433</v>
      </c>
      <c r="AL67" s="342"/>
    </row>
    <row r="68" spans="1:38" s="220" customFormat="1" ht="26.5" customHeight="1">
      <c r="A68" s="238"/>
      <c r="B68" s="238"/>
      <c r="C68" s="266"/>
      <c r="D68" s="358"/>
      <c r="E68" s="359"/>
      <c r="F68" s="1002"/>
      <c r="G68" s="1002"/>
      <c r="H68" s="359"/>
      <c r="I68" s="1002"/>
      <c r="J68" s="1002"/>
      <c r="K68" s="358"/>
      <c r="L68" s="358"/>
      <c r="M68" s="361"/>
      <c r="N68" s="238"/>
      <c r="O68" s="238"/>
      <c r="P68" s="238"/>
      <c r="Q68" s="238"/>
      <c r="R68" s="238"/>
      <c r="S68" s="238"/>
      <c r="T68" s="266"/>
      <c r="U68" s="358"/>
      <c r="V68" s="359"/>
      <c r="W68" s="1002"/>
      <c r="X68" s="1002"/>
      <c r="Y68" s="359"/>
      <c r="Z68" s="1002"/>
      <c r="AA68" s="1002"/>
      <c r="AB68" s="358"/>
      <c r="AC68" s="358"/>
      <c r="AD68" s="361"/>
      <c r="AE68" s="238"/>
      <c r="AF68" s="238"/>
      <c r="AH68" s="367" t="s">
        <v>606</v>
      </c>
      <c r="AI68" s="340">
        <v>67</v>
      </c>
      <c r="AJ68" s="368" t="s">
        <v>402</v>
      </c>
      <c r="AK68" s="366" t="s">
        <v>422</v>
      </c>
      <c r="AL68" s="342"/>
    </row>
    <row r="69" spans="1:38" s="220" customFormat="1" ht="26.5" customHeight="1">
      <c r="A69" s="238"/>
      <c r="B69" s="238"/>
      <c r="C69" s="362"/>
      <c r="D69" s="363"/>
      <c r="E69" s="279"/>
      <c r="F69" s="279"/>
      <c r="G69" s="279"/>
      <c r="H69" s="279"/>
      <c r="I69" s="279"/>
      <c r="J69" s="363"/>
      <c r="K69" s="363"/>
      <c r="L69" s="363"/>
      <c r="M69" s="364"/>
      <c r="N69" s="238"/>
      <c r="O69" s="238"/>
      <c r="P69" s="238"/>
      <c r="Q69" s="238"/>
      <c r="R69" s="238"/>
      <c r="S69" s="238"/>
      <c r="T69" s="362"/>
      <c r="U69" s="363"/>
      <c r="V69" s="279"/>
      <c r="W69" s="279"/>
      <c r="X69" s="279"/>
      <c r="Y69" s="279"/>
      <c r="Z69" s="279"/>
      <c r="AA69" s="363"/>
      <c r="AB69" s="363"/>
      <c r="AC69" s="363"/>
      <c r="AD69" s="364"/>
      <c r="AE69" s="238"/>
      <c r="AF69" s="238"/>
      <c r="AH69" s="367" t="s">
        <v>606</v>
      </c>
      <c r="AI69" s="347">
        <v>68</v>
      </c>
      <c r="AJ69" s="368" t="s">
        <v>408</v>
      </c>
      <c r="AK69" s="365" t="s">
        <v>436</v>
      </c>
      <c r="AL69" s="342"/>
    </row>
    <row r="70" spans="1:38" ht="9.75" customHeight="1"/>
    <row r="71" spans="1:38" s="220" customFormat="1" ht="26.25" customHeight="1">
      <c r="A71" s="238"/>
      <c r="B71" s="238"/>
      <c r="C71" s="238"/>
      <c r="D71" s="238"/>
      <c r="E71" s="768" t="s">
        <v>608</v>
      </c>
      <c r="F71" s="768"/>
      <c r="G71" s="768" t="s">
        <v>609</v>
      </c>
      <c r="H71" s="768"/>
      <c r="I71" s="768"/>
      <c r="J71" s="1001" t="s">
        <v>610</v>
      </c>
      <c r="K71" s="1001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768" t="s">
        <v>608</v>
      </c>
      <c r="W71" s="768"/>
      <c r="X71" s="768" t="s">
        <v>609</v>
      </c>
      <c r="Y71" s="768"/>
      <c r="Z71" s="768"/>
      <c r="AA71" s="1001" t="s">
        <v>610</v>
      </c>
      <c r="AB71" s="1001"/>
      <c r="AC71" s="238"/>
      <c r="AD71" s="238"/>
      <c r="AE71" s="238"/>
      <c r="AF71" s="238"/>
      <c r="AL71" s="342"/>
    </row>
    <row r="72" spans="1:38" s="220" customFormat="1" ht="26.5" customHeight="1">
      <c r="A72" s="343"/>
      <c r="B72" s="343"/>
      <c r="C72" s="343"/>
      <c r="D72" s="238"/>
      <c r="E72" s="992">
        <v>0.54166666666666663</v>
      </c>
      <c r="F72" s="993"/>
      <c r="G72" s="994" t="s">
        <v>615</v>
      </c>
      <c r="H72" s="995"/>
      <c r="I72" s="996"/>
      <c r="J72" s="1000">
        <v>7</v>
      </c>
      <c r="K72" s="1000"/>
      <c r="L72" s="238"/>
      <c r="M72" s="238"/>
      <c r="N72" s="238"/>
      <c r="O72" s="238"/>
      <c r="P72" s="238"/>
      <c r="Q72" s="238"/>
      <c r="R72" s="343"/>
      <c r="S72" s="343"/>
      <c r="T72" s="343"/>
      <c r="U72" s="238"/>
      <c r="V72" s="992">
        <v>0.54166666666666663</v>
      </c>
      <c r="W72" s="993"/>
      <c r="X72" s="994" t="s">
        <v>616</v>
      </c>
      <c r="Y72" s="995"/>
      <c r="Z72" s="996"/>
      <c r="AA72" s="1000">
        <v>8</v>
      </c>
      <c r="AB72" s="1000"/>
      <c r="AC72" s="238"/>
      <c r="AD72" s="238"/>
      <c r="AE72" s="238"/>
      <c r="AF72" s="238"/>
      <c r="AL72" s="342"/>
    </row>
    <row r="73" spans="1:38" s="220" customFormat="1" ht="26.5" customHeight="1">
      <c r="A73" s="343"/>
      <c r="B73" s="343"/>
      <c r="C73" s="343"/>
      <c r="D73" s="238"/>
      <c r="E73" s="993"/>
      <c r="F73" s="993"/>
      <c r="G73" s="997"/>
      <c r="H73" s="998"/>
      <c r="I73" s="999"/>
      <c r="J73" s="1000"/>
      <c r="K73" s="1000"/>
      <c r="L73" s="238"/>
      <c r="M73" s="238"/>
      <c r="N73" s="238"/>
      <c r="O73" s="238"/>
      <c r="P73" s="238"/>
      <c r="Q73" s="238"/>
      <c r="R73" s="343"/>
      <c r="S73" s="343"/>
      <c r="T73" s="343"/>
      <c r="U73" s="238"/>
      <c r="V73" s="993"/>
      <c r="W73" s="993"/>
      <c r="X73" s="997"/>
      <c r="Y73" s="998"/>
      <c r="Z73" s="999"/>
      <c r="AA73" s="1000"/>
      <c r="AB73" s="1000"/>
      <c r="AC73" s="238"/>
      <c r="AD73" s="238"/>
      <c r="AE73" s="238"/>
      <c r="AF73" s="238"/>
      <c r="AL73" s="342"/>
    </row>
    <row r="74" spans="1:38" s="220" customFormat="1" ht="26.5" customHeight="1">
      <c r="A74" s="238"/>
      <c r="B74" s="238"/>
      <c r="C74" s="238"/>
      <c r="D74" s="238"/>
      <c r="E74" s="350"/>
      <c r="F74" s="350"/>
      <c r="G74" s="350"/>
      <c r="H74" s="350"/>
      <c r="I74" s="350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350"/>
      <c r="W74" s="350"/>
      <c r="X74" s="350"/>
      <c r="Y74" s="350"/>
      <c r="Z74" s="350"/>
      <c r="AA74" s="238"/>
      <c r="AB74" s="238"/>
      <c r="AC74" s="238"/>
      <c r="AD74" s="238"/>
      <c r="AE74" s="238"/>
      <c r="AF74" s="238"/>
      <c r="AL74" s="342"/>
    </row>
    <row r="75" spans="1:38" s="220" customFormat="1" ht="26.5" customHeight="1">
      <c r="A75" s="1004" t="str">
        <f>IF(G75="","",VLOOKUP(G75,$AI$1:$AK$1023,2,0))</f>
        <v>張替　明</v>
      </c>
      <c r="B75" s="1005"/>
      <c r="C75" s="1005"/>
      <c r="D75" s="1005"/>
      <c r="E75" s="1005"/>
      <c r="F75" s="1006"/>
      <c r="G75" s="352">
        <v>21</v>
      </c>
      <c r="H75" s="1007" t="s">
        <v>613</v>
      </c>
      <c r="I75" s="352">
        <v>26</v>
      </c>
      <c r="J75" s="1004" t="str">
        <f>IF(I75="","",VLOOKUP(I75,$AI$1:$AK$1023,2,0))</f>
        <v>須藤　泰子</v>
      </c>
      <c r="K75" s="1005"/>
      <c r="L75" s="1005"/>
      <c r="M75" s="1005"/>
      <c r="N75" s="1005"/>
      <c r="O75" s="1006"/>
      <c r="P75" s="238"/>
      <c r="Q75" s="238"/>
      <c r="R75" s="1004" t="str">
        <f>IF(X75="","",VLOOKUP(X75,$AI$1:$AK$1023,2,0))</f>
        <v>金子　修</v>
      </c>
      <c r="S75" s="1005"/>
      <c r="T75" s="1005"/>
      <c r="U75" s="1005"/>
      <c r="V75" s="1005"/>
      <c r="W75" s="1006"/>
      <c r="X75" s="352">
        <v>2</v>
      </c>
      <c r="Y75" s="1007" t="s">
        <v>613</v>
      </c>
      <c r="Z75" s="352">
        <v>4</v>
      </c>
      <c r="AA75" s="1004" t="str">
        <f>IF(Z75="","",VLOOKUP(Z75,$AI$1:$AK$1023,2,0))</f>
        <v>吉田　信一</v>
      </c>
      <c r="AB75" s="1005"/>
      <c r="AC75" s="1005"/>
      <c r="AD75" s="1005"/>
      <c r="AE75" s="1005"/>
      <c r="AF75" s="1006"/>
      <c r="AL75" s="342"/>
    </row>
    <row r="76" spans="1:38" s="220" customFormat="1" ht="26.5" customHeight="1">
      <c r="A76" s="837" t="str">
        <f>IF(G75="","",VLOOKUP(G75,$AI$1:$AK$1023,3,0))</f>
        <v>茨城フェニックス
   卓球クラブ</v>
      </c>
      <c r="B76" s="838"/>
      <c r="C76" s="838"/>
      <c r="D76" s="838"/>
      <c r="E76" s="838"/>
      <c r="F76" s="839"/>
      <c r="G76" s="350"/>
      <c r="H76" s="1007"/>
      <c r="I76" s="350"/>
      <c r="J76" s="837" t="str">
        <f>IF(I75="","",VLOOKUP(I75,$AI$1:$AK$1023,3,0))</f>
        <v>茨城フェニックス
   卓球クラブ</v>
      </c>
      <c r="K76" s="838"/>
      <c r="L76" s="838"/>
      <c r="M76" s="838"/>
      <c r="N76" s="838"/>
      <c r="O76" s="839"/>
      <c r="P76" s="238"/>
      <c r="Q76" s="238"/>
      <c r="R76" s="837" t="str">
        <f>IF(X75="","",VLOOKUP(X75,$AI$1:$AK$1023,3,0))</f>
        <v>親久会</v>
      </c>
      <c r="S76" s="838"/>
      <c r="T76" s="838"/>
      <c r="U76" s="838"/>
      <c r="V76" s="838"/>
      <c r="W76" s="839"/>
      <c r="X76" s="350"/>
      <c r="Y76" s="1007"/>
      <c r="Z76" s="350"/>
      <c r="AA76" s="837" t="str">
        <f>IF(Z75="","",VLOOKUP(Z75,$AI$1:$AK$1023,3,0))</f>
        <v>ディスタンス</v>
      </c>
      <c r="AB76" s="838"/>
      <c r="AC76" s="838"/>
      <c r="AD76" s="838"/>
      <c r="AE76" s="838"/>
      <c r="AF76" s="839"/>
      <c r="AL76" s="342"/>
    </row>
    <row r="77" spans="1:38" s="220" customFormat="1" ht="26.5" customHeight="1">
      <c r="A77" s="238"/>
      <c r="B77" s="238"/>
      <c r="C77" s="238"/>
      <c r="D77" s="238"/>
      <c r="E77" s="350"/>
      <c r="F77" s="350"/>
      <c r="G77" s="350"/>
      <c r="H77" s="350"/>
      <c r="I77" s="350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350"/>
      <c r="W77" s="350"/>
      <c r="X77" s="350"/>
      <c r="Y77" s="350"/>
      <c r="Z77" s="350"/>
      <c r="AA77" s="238"/>
      <c r="AB77" s="238"/>
      <c r="AC77" s="238"/>
      <c r="AD77" s="238"/>
      <c r="AE77" s="238"/>
      <c r="AF77" s="238"/>
      <c r="AL77" s="342"/>
    </row>
    <row r="78" spans="1:38" s="220" customFormat="1" ht="26.5" customHeight="1">
      <c r="A78" s="238"/>
      <c r="B78" s="238"/>
      <c r="C78" s="1003">
        <v>3</v>
      </c>
      <c r="D78" s="1003"/>
      <c r="E78" s="350"/>
      <c r="F78" s="350"/>
      <c r="G78" s="350"/>
      <c r="H78" s="350"/>
      <c r="I78" s="350"/>
      <c r="J78" s="238"/>
      <c r="K78" s="238"/>
      <c r="L78" s="1003">
        <v>1</v>
      </c>
      <c r="M78" s="1003"/>
      <c r="N78" s="238"/>
      <c r="O78" s="238"/>
      <c r="P78" s="238"/>
      <c r="Q78" s="238"/>
      <c r="R78" s="238"/>
      <c r="S78" s="238"/>
      <c r="T78" s="1003">
        <v>0</v>
      </c>
      <c r="U78" s="1003"/>
      <c r="V78" s="350"/>
      <c r="W78" s="350"/>
      <c r="X78" s="350"/>
      <c r="Y78" s="350"/>
      <c r="Z78" s="350"/>
      <c r="AA78" s="238"/>
      <c r="AB78" s="238"/>
      <c r="AC78" s="1003">
        <v>3</v>
      </c>
      <c r="AD78" s="1003"/>
      <c r="AE78" s="238"/>
      <c r="AF78" s="238"/>
      <c r="AL78" s="342"/>
    </row>
    <row r="79" spans="1:38" s="220" customFormat="1" ht="26.5" customHeight="1">
      <c r="A79" s="238"/>
      <c r="B79" s="238"/>
      <c r="C79" s="1003"/>
      <c r="D79" s="1003"/>
      <c r="E79" s="350"/>
      <c r="F79" s="350"/>
      <c r="G79" s="350"/>
      <c r="H79" s="350"/>
      <c r="I79" s="350"/>
      <c r="J79" s="238"/>
      <c r="K79" s="238"/>
      <c r="L79" s="1003"/>
      <c r="M79" s="1003"/>
      <c r="N79" s="238"/>
      <c r="O79" s="238"/>
      <c r="P79" s="238"/>
      <c r="Q79" s="238"/>
      <c r="R79" s="238"/>
      <c r="S79" s="238"/>
      <c r="T79" s="1003"/>
      <c r="U79" s="1003"/>
      <c r="V79" s="350"/>
      <c r="W79" s="350"/>
      <c r="X79" s="350"/>
      <c r="Y79" s="350"/>
      <c r="Z79" s="350"/>
      <c r="AA79" s="238"/>
      <c r="AB79" s="238"/>
      <c r="AC79" s="1003"/>
      <c r="AD79" s="1003"/>
      <c r="AE79" s="238"/>
      <c r="AF79" s="238"/>
      <c r="AL79" s="342"/>
    </row>
    <row r="80" spans="1:38" s="220" customFormat="1" ht="26.5" customHeight="1">
      <c r="A80" s="238"/>
      <c r="B80" s="238"/>
      <c r="C80" s="238"/>
      <c r="D80" s="238"/>
      <c r="E80" s="350"/>
      <c r="F80" s="350"/>
      <c r="G80" s="350"/>
      <c r="H80" s="350"/>
      <c r="I80" s="350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350"/>
      <c r="W80" s="350"/>
      <c r="X80" s="350"/>
      <c r="Y80" s="350"/>
      <c r="Z80" s="350"/>
      <c r="AA80" s="238"/>
      <c r="AB80" s="238"/>
      <c r="AC80" s="238"/>
      <c r="AD80" s="238"/>
      <c r="AE80" s="238"/>
      <c r="AF80" s="238"/>
      <c r="AL80" s="342"/>
    </row>
    <row r="81" spans="1:38" s="220" customFormat="1" ht="26.5" customHeight="1">
      <c r="A81" s="353"/>
      <c r="B81" s="238"/>
      <c r="C81" s="354"/>
      <c r="D81" s="355"/>
      <c r="E81" s="356"/>
      <c r="F81" s="356"/>
      <c r="G81" s="356"/>
      <c r="H81" s="356"/>
      <c r="I81" s="356"/>
      <c r="J81" s="355"/>
      <c r="K81" s="355"/>
      <c r="L81" s="355"/>
      <c r="M81" s="357"/>
      <c r="N81" s="238"/>
      <c r="O81" s="238"/>
      <c r="P81" s="238"/>
      <c r="Q81" s="238"/>
      <c r="R81" s="353"/>
      <c r="S81" s="238"/>
      <c r="T81" s="354"/>
      <c r="U81" s="355"/>
      <c r="V81" s="356"/>
      <c r="W81" s="356"/>
      <c r="X81" s="356"/>
      <c r="Y81" s="356"/>
      <c r="Z81" s="356"/>
      <c r="AA81" s="355"/>
      <c r="AB81" s="355"/>
      <c r="AC81" s="355"/>
      <c r="AD81" s="357"/>
      <c r="AE81" s="238"/>
      <c r="AF81" s="238"/>
      <c r="AL81" s="342"/>
    </row>
    <row r="82" spans="1:38" s="220" customFormat="1" ht="26.5" customHeight="1" thickBot="1">
      <c r="A82" s="353"/>
      <c r="B82" s="238"/>
      <c r="C82" s="266"/>
      <c r="D82" s="358"/>
      <c r="E82" s="359"/>
      <c r="F82" s="1002">
        <v>11</v>
      </c>
      <c r="G82" s="1002"/>
      <c r="H82" s="360"/>
      <c r="I82" s="1002">
        <v>7</v>
      </c>
      <c r="J82" s="1002"/>
      <c r="K82" s="358"/>
      <c r="L82" s="358"/>
      <c r="M82" s="361"/>
      <c r="N82" s="238"/>
      <c r="O82" s="238"/>
      <c r="P82" s="238"/>
      <c r="Q82" s="238"/>
      <c r="R82" s="353"/>
      <c r="S82" s="238"/>
      <c r="T82" s="266"/>
      <c r="U82" s="358"/>
      <c r="V82" s="359"/>
      <c r="W82" s="1002">
        <v>8</v>
      </c>
      <c r="X82" s="1002"/>
      <c r="Y82" s="360"/>
      <c r="Z82" s="1002">
        <v>11</v>
      </c>
      <c r="AA82" s="1002"/>
      <c r="AB82" s="358"/>
      <c r="AC82" s="358"/>
      <c r="AD82" s="361"/>
      <c r="AE82" s="238"/>
      <c r="AF82" s="238"/>
      <c r="AL82" s="342"/>
    </row>
    <row r="83" spans="1:38" s="220" customFormat="1" ht="26.5" customHeight="1">
      <c r="A83" s="353"/>
      <c r="B83" s="238"/>
      <c r="C83" s="266"/>
      <c r="D83" s="358"/>
      <c r="E83" s="359"/>
      <c r="F83" s="1002"/>
      <c r="G83" s="1002"/>
      <c r="H83" s="359"/>
      <c r="I83" s="1002"/>
      <c r="J83" s="1002"/>
      <c r="K83" s="358"/>
      <c r="L83" s="358"/>
      <c r="M83" s="361"/>
      <c r="N83" s="238"/>
      <c r="O83" s="238"/>
      <c r="P83" s="238"/>
      <c r="Q83" s="238"/>
      <c r="R83" s="353"/>
      <c r="S83" s="238"/>
      <c r="T83" s="266"/>
      <c r="U83" s="358"/>
      <c r="V83" s="359"/>
      <c r="W83" s="1002"/>
      <c r="X83" s="1002"/>
      <c r="Y83" s="359"/>
      <c r="Z83" s="1002"/>
      <c r="AA83" s="1002"/>
      <c r="AB83" s="358"/>
      <c r="AC83" s="358"/>
      <c r="AD83" s="361"/>
      <c r="AE83" s="238"/>
      <c r="AF83" s="238"/>
      <c r="AL83" s="342"/>
    </row>
    <row r="84" spans="1:38" s="220" customFormat="1" ht="26.5" customHeight="1" thickBot="1">
      <c r="A84" s="353"/>
      <c r="B84" s="238"/>
      <c r="C84" s="266"/>
      <c r="D84" s="358"/>
      <c r="E84" s="359"/>
      <c r="F84" s="1002">
        <v>14</v>
      </c>
      <c r="G84" s="1002"/>
      <c r="H84" s="360"/>
      <c r="I84" s="1002">
        <v>12</v>
      </c>
      <c r="J84" s="1002"/>
      <c r="K84" s="358"/>
      <c r="L84" s="358"/>
      <c r="M84" s="361"/>
      <c r="N84" s="238"/>
      <c r="O84" s="238"/>
      <c r="P84" s="238"/>
      <c r="Q84" s="238"/>
      <c r="R84" s="353"/>
      <c r="S84" s="238"/>
      <c r="T84" s="266"/>
      <c r="U84" s="358"/>
      <c r="V84" s="359"/>
      <c r="W84" s="1002">
        <v>4</v>
      </c>
      <c r="X84" s="1002"/>
      <c r="Y84" s="360"/>
      <c r="Z84" s="1002">
        <v>11</v>
      </c>
      <c r="AA84" s="1002"/>
      <c r="AB84" s="358"/>
      <c r="AC84" s="358"/>
      <c r="AD84" s="361"/>
      <c r="AE84" s="238"/>
      <c r="AF84" s="238"/>
      <c r="AL84" s="342"/>
    </row>
    <row r="85" spans="1:38" s="220" customFormat="1" ht="26.5" customHeight="1">
      <c r="A85" s="353"/>
      <c r="B85" s="238"/>
      <c r="C85" s="266"/>
      <c r="D85" s="358"/>
      <c r="E85" s="359"/>
      <c r="F85" s="1002"/>
      <c r="G85" s="1002"/>
      <c r="H85" s="359"/>
      <c r="I85" s="1002"/>
      <c r="J85" s="1002"/>
      <c r="K85" s="358"/>
      <c r="L85" s="358"/>
      <c r="M85" s="361"/>
      <c r="N85" s="238"/>
      <c r="O85" s="238"/>
      <c r="P85" s="238"/>
      <c r="Q85" s="238"/>
      <c r="R85" s="353"/>
      <c r="S85" s="238"/>
      <c r="T85" s="266"/>
      <c r="U85" s="358"/>
      <c r="V85" s="359"/>
      <c r="W85" s="1002"/>
      <c r="X85" s="1002"/>
      <c r="Y85" s="359"/>
      <c r="Z85" s="1002"/>
      <c r="AA85" s="1002"/>
      <c r="AB85" s="358"/>
      <c r="AC85" s="358"/>
      <c r="AD85" s="361"/>
      <c r="AE85" s="238"/>
      <c r="AF85" s="238"/>
      <c r="AL85" s="342"/>
    </row>
    <row r="86" spans="1:38" s="220" customFormat="1" ht="26.5" customHeight="1" thickBot="1">
      <c r="A86" s="353"/>
      <c r="B86" s="238"/>
      <c r="C86" s="266"/>
      <c r="D86" s="358"/>
      <c r="E86" s="359"/>
      <c r="F86" s="1002">
        <v>11</v>
      </c>
      <c r="G86" s="1002"/>
      <c r="H86" s="360"/>
      <c r="I86" s="1002">
        <v>5</v>
      </c>
      <c r="J86" s="1002"/>
      <c r="K86" s="358"/>
      <c r="L86" s="358"/>
      <c r="M86" s="361"/>
      <c r="N86" s="238"/>
      <c r="O86" s="238"/>
      <c r="P86" s="238"/>
      <c r="Q86" s="238"/>
      <c r="R86" s="353"/>
      <c r="S86" s="238"/>
      <c r="T86" s="266"/>
      <c r="U86" s="358"/>
      <c r="V86" s="359"/>
      <c r="W86" s="1002">
        <v>3</v>
      </c>
      <c r="X86" s="1002"/>
      <c r="Y86" s="360"/>
      <c r="Z86" s="1002">
        <v>11</v>
      </c>
      <c r="AA86" s="1002"/>
      <c r="AB86" s="358"/>
      <c r="AC86" s="358"/>
      <c r="AD86" s="361"/>
      <c r="AE86" s="238"/>
      <c r="AF86" s="238"/>
      <c r="AL86" s="342"/>
    </row>
    <row r="87" spans="1:38" s="220" customFormat="1" ht="26.5" customHeight="1">
      <c r="A87" s="353"/>
      <c r="B87" s="238"/>
      <c r="C87" s="266"/>
      <c r="D87" s="358"/>
      <c r="E87" s="359"/>
      <c r="F87" s="1002"/>
      <c r="G87" s="1002"/>
      <c r="H87" s="359"/>
      <c r="I87" s="1002"/>
      <c r="J87" s="1002"/>
      <c r="K87" s="358"/>
      <c r="L87" s="358"/>
      <c r="M87" s="361"/>
      <c r="N87" s="238"/>
      <c r="O87" s="238"/>
      <c r="P87" s="238"/>
      <c r="Q87" s="238"/>
      <c r="R87" s="353"/>
      <c r="S87" s="238"/>
      <c r="T87" s="266"/>
      <c r="U87" s="358"/>
      <c r="V87" s="359"/>
      <c r="W87" s="1002"/>
      <c r="X87" s="1002"/>
      <c r="Y87" s="359"/>
      <c r="Z87" s="1002"/>
      <c r="AA87" s="1002"/>
      <c r="AB87" s="358"/>
      <c r="AC87" s="358"/>
      <c r="AD87" s="361"/>
      <c r="AE87" s="238"/>
      <c r="AF87" s="238"/>
      <c r="AL87" s="342"/>
    </row>
    <row r="88" spans="1:38" s="220" customFormat="1" ht="26.5" customHeight="1" thickBot="1">
      <c r="A88" s="353"/>
      <c r="B88" s="238"/>
      <c r="C88" s="266"/>
      <c r="D88" s="358"/>
      <c r="E88" s="359"/>
      <c r="F88" s="1002">
        <v>11</v>
      </c>
      <c r="G88" s="1002"/>
      <c r="H88" s="360"/>
      <c r="I88" s="1002">
        <v>9</v>
      </c>
      <c r="J88" s="1002"/>
      <c r="K88" s="358"/>
      <c r="L88" s="358"/>
      <c r="M88" s="361"/>
      <c r="N88" s="238"/>
      <c r="O88" s="238"/>
      <c r="P88" s="238"/>
      <c r="Q88" s="238"/>
      <c r="R88" s="353"/>
      <c r="S88" s="238"/>
      <c r="T88" s="266"/>
      <c r="U88" s="358"/>
      <c r="V88" s="359"/>
      <c r="W88" s="1002"/>
      <c r="X88" s="1002"/>
      <c r="Y88" s="360"/>
      <c r="Z88" s="1002"/>
      <c r="AA88" s="1002"/>
      <c r="AB88" s="358"/>
      <c r="AC88" s="358"/>
      <c r="AD88" s="361"/>
      <c r="AE88" s="238"/>
      <c r="AF88" s="238"/>
      <c r="AL88" s="342"/>
    </row>
    <row r="89" spans="1:38" s="220" customFormat="1" ht="26.5" customHeight="1">
      <c r="A89" s="353"/>
      <c r="B89" s="238"/>
      <c r="C89" s="266"/>
      <c r="D89" s="358"/>
      <c r="E89" s="359"/>
      <c r="F89" s="1002"/>
      <c r="G89" s="1002"/>
      <c r="H89" s="359"/>
      <c r="I89" s="1002"/>
      <c r="J89" s="1002"/>
      <c r="K89" s="358"/>
      <c r="L89" s="358"/>
      <c r="M89" s="361"/>
      <c r="N89" s="238"/>
      <c r="O89" s="238"/>
      <c r="P89" s="238"/>
      <c r="Q89" s="238"/>
      <c r="R89" s="353"/>
      <c r="S89" s="238"/>
      <c r="T89" s="266"/>
      <c r="U89" s="358"/>
      <c r="V89" s="359"/>
      <c r="W89" s="1002"/>
      <c r="X89" s="1002"/>
      <c r="Y89" s="359"/>
      <c r="Z89" s="1002"/>
      <c r="AA89" s="1002"/>
      <c r="AB89" s="358"/>
      <c r="AC89" s="358"/>
      <c r="AD89" s="361"/>
      <c r="AE89" s="238"/>
      <c r="AF89" s="238"/>
      <c r="AL89" s="342"/>
    </row>
    <row r="90" spans="1:38" s="220" customFormat="1" ht="26.5" customHeight="1" thickBot="1">
      <c r="A90" s="353"/>
      <c r="B90" s="238"/>
      <c r="C90" s="266"/>
      <c r="D90" s="358"/>
      <c r="E90" s="359"/>
      <c r="F90" s="1002"/>
      <c r="G90" s="1002"/>
      <c r="H90" s="360"/>
      <c r="I90" s="1002"/>
      <c r="J90" s="1002"/>
      <c r="K90" s="358"/>
      <c r="L90" s="358"/>
      <c r="M90" s="361"/>
      <c r="N90" s="238"/>
      <c r="O90" s="238"/>
      <c r="P90" s="238"/>
      <c r="Q90" s="238"/>
      <c r="R90" s="353"/>
      <c r="S90" s="238"/>
      <c r="T90" s="266"/>
      <c r="U90" s="358"/>
      <c r="V90" s="359"/>
      <c r="W90" s="1002"/>
      <c r="X90" s="1002"/>
      <c r="Y90" s="360"/>
      <c r="Z90" s="1002"/>
      <c r="AA90" s="1002"/>
      <c r="AB90" s="358"/>
      <c r="AC90" s="358"/>
      <c r="AD90" s="361"/>
      <c r="AE90" s="238"/>
      <c r="AF90" s="238"/>
      <c r="AL90" s="342"/>
    </row>
    <row r="91" spans="1:38" s="220" customFormat="1" ht="26.5" customHeight="1">
      <c r="A91" s="238"/>
      <c r="B91" s="238"/>
      <c r="C91" s="266"/>
      <c r="D91" s="358"/>
      <c r="E91" s="359"/>
      <c r="F91" s="1002"/>
      <c r="G91" s="1002"/>
      <c r="H91" s="359"/>
      <c r="I91" s="1002"/>
      <c r="J91" s="1002"/>
      <c r="K91" s="358"/>
      <c r="L91" s="358"/>
      <c r="M91" s="361"/>
      <c r="N91" s="238"/>
      <c r="O91" s="238"/>
      <c r="P91" s="238"/>
      <c r="Q91" s="238"/>
      <c r="R91" s="238"/>
      <c r="S91" s="238"/>
      <c r="T91" s="266"/>
      <c r="U91" s="358"/>
      <c r="V91" s="359"/>
      <c r="W91" s="1002"/>
      <c r="X91" s="1002"/>
      <c r="Y91" s="359"/>
      <c r="Z91" s="1002"/>
      <c r="AA91" s="1002"/>
      <c r="AB91" s="358"/>
      <c r="AC91" s="358"/>
      <c r="AD91" s="361"/>
      <c r="AE91" s="238"/>
      <c r="AF91" s="238"/>
      <c r="AL91" s="342"/>
    </row>
    <row r="92" spans="1:38" s="220" customFormat="1" ht="26.5" customHeight="1">
      <c r="A92" s="238"/>
      <c r="B92" s="238"/>
      <c r="C92" s="362"/>
      <c r="D92" s="363"/>
      <c r="E92" s="279"/>
      <c r="F92" s="279"/>
      <c r="G92" s="279"/>
      <c r="H92" s="279"/>
      <c r="I92" s="279"/>
      <c r="J92" s="363"/>
      <c r="K92" s="363"/>
      <c r="L92" s="363"/>
      <c r="M92" s="364"/>
      <c r="N92" s="238"/>
      <c r="O92" s="238"/>
      <c r="P92" s="238"/>
      <c r="Q92" s="238"/>
      <c r="R92" s="238"/>
      <c r="S92" s="238"/>
      <c r="T92" s="362"/>
      <c r="U92" s="363"/>
      <c r="V92" s="279"/>
      <c r="W92" s="279"/>
      <c r="X92" s="279"/>
      <c r="Y92" s="279"/>
      <c r="Z92" s="279"/>
      <c r="AA92" s="363"/>
      <c r="AB92" s="363"/>
      <c r="AC92" s="363"/>
      <c r="AD92" s="364"/>
      <c r="AE92" s="238"/>
      <c r="AF92" s="238"/>
      <c r="AL92" s="342"/>
    </row>
    <row r="93" spans="1:38" ht="10.5" customHeight="1"/>
    <row r="94" spans="1:38" s="220" customFormat="1" ht="26.25" customHeight="1">
      <c r="A94" s="238"/>
      <c r="B94" s="238"/>
      <c r="C94" s="238"/>
      <c r="D94" s="238"/>
      <c r="E94" s="768" t="s">
        <v>608</v>
      </c>
      <c r="F94" s="768"/>
      <c r="G94" s="768" t="s">
        <v>609</v>
      </c>
      <c r="H94" s="768"/>
      <c r="I94" s="768"/>
      <c r="J94" s="1001" t="s">
        <v>610</v>
      </c>
      <c r="K94" s="1001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768" t="s">
        <v>608</v>
      </c>
      <c r="W94" s="768"/>
      <c r="X94" s="768" t="s">
        <v>609</v>
      </c>
      <c r="Y94" s="768"/>
      <c r="Z94" s="768"/>
      <c r="AA94" s="1001" t="s">
        <v>610</v>
      </c>
      <c r="AB94" s="1001"/>
      <c r="AC94" s="238"/>
      <c r="AD94" s="238"/>
      <c r="AE94" s="238"/>
      <c r="AF94" s="238"/>
      <c r="AL94" s="342"/>
    </row>
    <row r="95" spans="1:38" s="220" customFormat="1" ht="26.5" customHeight="1">
      <c r="A95" s="343"/>
      <c r="B95" s="343"/>
      <c r="C95" s="343"/>
      <c r="D95" s="238"/>
      <c r="E95" s="992">
        <v>0.5625</v>
      </c>
      <c r="F95" s="993"/>
      <c r="G95" s="994" t="s">
        <v>617</v>
      </c>
      <c r="H95" s="995"/>
      <c r="I95" s="996"/>
      <c r="J95" s="1000">
        <v>1</v>
      </c>
      <c r="K95" s="1000"/>
      <c r="L95" s="238"/>
      <c r="M95" s="238"/>
      <c r="N95" s="238"/>
      <c r="O95" s="238"/>
      <c r="P95" s="238"/>
      <c r="Q95" s="238"/>
      <c r="R95" s="343"/>
      <c r="S95" s="343"/>
      <c r="T95" s="343"/>
      <c r="U95" s="238"/>
      <c r="V95" s="992">
        <v>0.5625</v>
      </c>
      <c r="W95" s="993"/>
      <c r="X95" s="994" t="s">
        <v>618</v>
      </c>
      <c r="Y95" s="995"/>
      <c r="Z95" s="996"/>
      <c r="AA95" s="1000">
        <v>2</v>
      </c>
      <c r="AB95" s="1000"/>
      <c r="AC95" s="238"/>
      <c r="AD95" s="238"/>
      <c r="AE95" s="238"/>
      <c r="AF95" s="238"/>
      <c r="AL95" s="342"/>
    </row>
    <row r="96" spans="1:38" s="220" customFormat="1" ht="26.5" customHeight="1">
      <c r="A96" s="343"/>
      <c r="B96" s="343"/>
      <c r="C96" s="343"/>
      <c r="D96" s="238"/>
      <c r="E96" s="993"/>
      <c r="F96" s="993"/>
      <c r="G96" s="997"/>
      <c r="H96" s="998"/>
      <c r="I96" s="999"/>
      <c r="J96" s="1000"/>
      <c r="K96" s="1000"/>
      <c r="L96" s="238"/>
      <c r="M96" s="238"/>
      <c r="N96" s="238"/>
      <c r="O96" s="238"/>
      <c r="P96" s="238"/>
      <c r="Q96" s="238"/>
      <c r="R96" s="343"/>
      <c r="S96" s="343"/>
      <c r="T96" s="343"/>
      <c r="U96" s="238"/>
      <c r="V96" s="993"/>
      <c r="W96" s="993"/>
      <c r="X96" s="997"/>
      <c r="Y96" s="998"/>
      <c r="Z96" s="999"/>
      <c r="AA96" s="1000"/>
      <c r="AB96" s="1000"/>
      <c r="AC96" s="238"/>
      <c r="AD96" s="238"/>
      <c r="AE96" s="238"/>
      <c r="AF96" s="238"/>
      <c r="AL96" s="342"/>
    </row>
    <row r="97" spans="1:38" s="220" customFormat="1" ht="26.5" customHeight="1">
      <c r="A97" s="238"/>
      <c r="B97" s="238"/>
      <c r="C97" s="238"/>
      <c r="D97" s="238"/>
      <c r="E97" s="350"/>
      <c r="F97" s="350"/>
      <c r="G97" s="350"/>
      <c r="H97" s="350"/>
      <c r="I97" s="350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350"/>
      <c r="W97" s="350"/>
      <c r="X97" s="350"/>
      <c r="Y97" s="350"/>
      <c r="Z97" s="350"/>
      <c r="AA97" s="238"/>
      <c r="AB97" s="238"/>
      <c r="AC97" s="238"/>
      <c r="AD97" s="238"/>
      <c r="AE97" s="238"/>
      <c r="AF97" s="238"/>
      <c r="AL97" s="342"/>
    </row>
    <row r="98" spans="1:38" s="220" customFormat="1" ht="26.5" customHeight="1">
      <c r="A98" s="1004" t="str">
        <f>IF(G98="","",VLOOKUP(G98,$AI$1:$AK$1023,2,0))</f>
        <v>宇津木孝章</v>
      </c>
      <c r="B98" s="1005"/>
      <c r="C98" s="1005"/>
      <c r="D98" s="1005"/>
      <c r="E98" s="1005"/>
      <c r="F98" s="1006"/>
      <c r="G98" s="352">
        <v>1</v>
      </c>
      <c r="H98" s="1007" t="s">
        <v>613</v>
      </c>
      <c r="I98" s="352">
        <v>25</v>
      </c>
      <c r="J98" s="1004" t="str">
        <f>IF(I98="","",VLOOKUP(I98,$AI$1:$AK$1023,2,0))</f>
        <v>渡邊　剛</v>
      </c>
      <c r="K98" s="1005"/>
      <c r="L98" s="1005"/>
      <c r="M98" s="1005"/>
      <c r="N98" s="1005"/>
      <c r="O98" s="1006"/>
      <c r="P98" s="238"/>
      <c r="Q98" s="238"/>
      <c r="R98" s="1004" t="str">
        <f>IF(X98="","",VLOOKUP(X98,$AI$1:$AK$1023,2,0))</f>
        <v>細谷　直生</v>
      </c>
      <c r="S98" s="1005"/>
      <c r="T98" s="1005"/>
      <c r="U98" s="1005"/>
      <c r="V98" s="1005"/>
      <c r="W98" s="1006"/>
      <c r="X98" s="352">
        <v>13</v>
      </c>
      <c r="Y98" s="1007" t="s">
        <v>613</v>
      </c>
      <c r="Z98" s="352">
        <v>10</v>
      </c>
      <c r="AA98" s="1004" t="str">
        <f>IF(Z98="","",VLOOKUP(Z98,$AI$1:$AK$1023,2,0))</f>
        <v>長島　秀明</v>
      </c>
      <c r="AB98" s="1005"/>
      <c r="AC98" s="1005"/>
      <c r="AD98" s="1005"/>
      <c r="AE98" s="1005"/>
      <c r="AF98" s="1006"/>
      <c r="AL98" s="342"/>
    </row>
    <row r="99" spans="1:38" s="220" customFormat="1" ht="26.5" customHeight="1">
      <c r="A99" s="837" t="str">
        <f>IF(G98="","",VLOOKUP(G98,$AI$1:$AK$1023,3,0))</f>
        <v>茨城フェニックス
   卓球クラブ</v>
      </c>
      <c r="B99" s="838"/>
      <c r="C99" s="838"/>
      <c r="D99" s="838"/>
      <c r="E99" s="838"/>
      <c r="F99" s="839"/>
      <c r="G99" s="350"/>
      <c r="H99" s="1007"/>
      <c r="I99" s="350"/>
      <c r="J99" s="837" t="str">
        <f>IF(I98="","",VLOOKUP(I98,$AI$1:$AK$1023,3,0))</f>
        <v>シスコシステムズ</v>
      </c>
      <c r="K99" s="838"/>
      <c r="L99" s="838"/>
      <c r="M99" s="838"/>
      <c r="N99" s="838"/>
      <c r="O99" s="839"/>
      <c r="P99" s="238"/>
      <c r="Q99" s="238"/>
      <c r="R99" s="837" t="str">
        <f>IF(X98="","",VLOOKUP(X98,$AI$1:$AK$1023,3,0))</f>
        <v>茨城フェニックス
   卓球クラブ</v>
      </c>
      <c r="S99" s="838"/>
      <c r="T99" s="838"/>
      <c r="U99" s="838"/>
      <c r="V99" s="838"/>
      <c r="W99" s="839"/>
      <c r="X99" s="350"/>
      <c r="Y99" s="1007"/>
      <c r="Z99" s="350"/>
      <c r="AA99" s="837" t="str">
        <f>IF(Z98="","",VLOOKUP(Z98,$AI$1:$AK$1023,3,0))</f>
        <v>ディスタンス</v>
      </c>
      <c r="AB99" s="838"/>
      <c r="AC99" s="838"/>
      <c r="AD99" s="838"/>
      <c r="AE99" s="838"/>
      <c r="AF99" s="839"/>
      <c r="AL99" s="342"/>
    </row>
    <row r="100" spans="1:38" s="220" customFormat="1" ht="26.5" customHeight="1">
      <c r="A100" s="238"/>
      <c r="B100" s="238"/>
      <c r="C100" s="238"/>
      <c r="D100" s="238"/>
      <c r="E100" s="350"/>
      <c r="F100" s="350"/>
      <c r="G100" s="350"/>
      <c r="H100" s="350"/>
      <c r="I100" s="350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350"/>
      <c r="W100" s="350"/>
      <c r="X100" s="350"/>
      <c r="Y100" s="350"/>
      <c r="Z100" s="350"/>
      <c r="AA100" s="238"/>
      <c r="AB100" s="238"/>
      <c r="AC100" s="238"/>
      <c r="AD100" s="238"/>
      <c r="AE100" s="238"/>
      <c r="AF100" s="238"/>
      <c r="AL100" s="342"/>
    </row>
    <row r="101" spans="1:38" s="220" customFormat="1" ht="26.5" customHeight="1">
      <c r="A101" s="238"/>
      <c r="B101" s="238"/>
      <c r="C101" s="1003">
        <v>2</v>
      </c>
      <c r="D101" s="1003"/>
      <c r="E101" s="350"/>
      <c r="F101" s="350"/>
      <c r="G101" s="350"/>
      <c r="H101" s="350"/>
      <c r="I101" s="350"/>
      <c r="J101" s="238"/>
      <c r="K101" s="238"/>
      <c r="L101" s="1003">
        <v>3</v>
      </c>
      <c r="M101" s="1003"/>
      <c r="N101" s="238"/>
      <c r="O101" s="238"/>
      <c r="P101" s="238"/>
      <c r="Q101" s="238"/>
      <c r="R101" s="238"/>
      <c r="S101" s="238"/>
      <c r="T101" s="1003">
        <v>1</v>
      </c>
      <c r="U101" s="1003"/>
      <c r="V101" s="350"/>
      <c r="W101" s="350"/>
      <c r="X101" s="350"/>
      <c r="Y101" s="350"/>
      <c r="Z101" s="350"/>
      <c r="AA101" s="238"/>
      <c r="AB101" s="238"/>
      <c r="AC101" s="1003">
        <v>3</v>
      </c>
      <c r="AD101" s="1003"/>
      <c r="AE101" s="238"/>
      <c r="AF101" s="238"/>
      <c r="AL101" s="342"/>
    </row>
    <row r="102" spans="1:38" s="220" customFormat="1" ht="26.5" customHeight="1">
      <c r="A102" s="238"/>
      <c r="B102" s="238"/>
      <c r="C102" s="1003"/>
      <c r="D102" s="1003"/>
      <c r="E102" s="350"/>
      <c r="F102" s="350"/>
      <c r="G102" s="350"/>
      <c r="H102" s="350"/>
      <c r="I102" s="350"/>
      <c r="J102" s="238"/>
      <c r="K102" s="238"/>
      <c r="L102" s="1003"/>
      <c r="M102" s="1003"/>
      <c r="N102" s="238"/>
      <c r="O102" s="238"/>
      <c r="P102" s="238"/>
      <c r="Q102" s="238"/>
      <c r="R102" s="238"/>
      <c r="S102" s="238"/>
      <c r="T102" s="1003"/>
      <c r="U102" s="1003"/>
      <c r="V102" s="350"/>
      <c r="W102" s="350"/>
      <c r="X102" s="350"/>
      <c r="Y102" s="350"/>
      <c r="Z102" s="350"/>
      <c r="AA102" s="238"/>
      <c r="AB102" s="238"/>
      <c r="AC102" s="1003"/>
      <c r="AD102" s="1003"/>
      <c r="AE102" s="238"/>
      <c r="AF102" s="238"/>
      <c r="AL102" s="342"/>
    </row>
    <row r="103" spans="1:38" s="220" customFormat="1" ht="26.5" customHeight="1">
      <c r="A103" s="238"/>
      <c r="B103" s="238"/>
      <c r="C103" s="238"/>
      <c r="D103" s="238"/>
      <c r="E103" s="350"/>
      <c r="F103" s="350"/>
      <c r="G103" s="350"/>
      <c r="H103" s="350"/>
      <c r="I103" s="350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350"/>
      <c r="W103" s="350"/>
      <c r="X103" s="350"/>
      <c r="Y103" s="350"/>
      <c r="Z103" s="350"/>
      <c r="AA103" s="238"/>
      <c r="AB103" s="238"/>
      <c r="AC103" s="238"/>
      <c r="AD103" s="238"/>
      <c r="AE103" s="238"/>
      <c r="AF103" s="238"/>
      <c r="AL103" s="342"/>
    </row>
    <row r="104" spans="1:38" s="220" customFormat="1" ht="26.5" customHeight="1">
      <c r="A104" s="353"/>
      <c r="B104" s="238"/>
      <c r="C104" s="354"/>
      <c r="D104" s="355"/>
      <c r="E104" s="356"/>
      <c r="F104" s="356"/>
      <c r="G104" s="356"/>
      <c r="H104" s="356"/>
      <c r="I104" s="356"/>
      <c r="J104" s="355"/>
      <c r="K104" s="355"/>
      <c r="L104" s="355"/>
      <c r="M104" s="357"/>
      <c r="N104" s="238"/>
      <c r="O104" s="238"/>
      <c r="P104" s="238"/>
      <c r="Q104" s="238"/>
      <c r="R104" s="353"/>
      <c r="S104" s="238"/>
      <c r="T104" s="354"/>
      <c r="U104" s="355"/>
      <c r="V104" s="356"/>
      <c r="W104" s="356"/>
      <c r="X104" s="356"/>
      <c r="Y104" s="356"/>
      <c r="Z104" s="356"/>
      <c r="AA104" s="355"/>
      <c r="AB104" s="355"/>
      <c r="AC104" s="355"/>
      <c r="AD104" s="357"/>
      <c r="AE104" s="238"/>
      <c r="AF104" s="238"/>
      <c r="AL104" s="342"/>
    </row>
    <row r="105" spans="1:38" s="220" customFormat="1" ht="26.5" customHeight="1" thickBot="1">
      <c r="A105" s="353"/>
      <c r="B105" s="238"/>
      <c r="C105" s="266"/>
      <c r="D105" s="358"/>
      <c r="E105" s="359"/>
      <c r="F105" s="1002">
        <v>10</v>
      </c>
      <c r="G105" s="1002"/>
      <c r="H105" s="360"/>
      <c r="I105" s="1002">
        <v>12</v>
      </c>
      <c r="J105" s="1002"/>
      <c r="K105" s="358"/>
      <c r="L105" s="358"/>
      <c r="M105" s="361"/>
      <c r="N105" s="238"/>
      <c r="O105" s="238"/>
      <c r="P105" s="238"/>
      <c r="Q105" s="238"/>
      <c r="R105" s="353"/>
      <c r="S105" s="238"/>
      <c r="T105" s="266"/>
      <c r="U105" s="358"/>
      <c r="V105" s="359"/>
      <c r="W105" s="1002">
        <v>11</v>
      </c>
      <c r="X105" s="1002"/>
      <c r="Y105" s="360"/>
      <c r="Z105" s="1002">
        <v>9</v>
      </c>
      <c r="AA105" s="1002"/>
      <c r="AB105" s="358"/>
      <c r="AC105" s="358"/>
      <c r="AD105" s="361"/>
      <c r="AE105" s="238"/>
      <c r="AF105" s="238"/>
      <c r="AL105" s="342"/>
    </row>
    <row r="106" spans="1:38" s="220" customFormat="1" ht="26.5" customHeight="1">
      <c r="A106" s="353"/>
      <c r="B106" s="238"/>
      <c r="C106" s="266"/>
      <c r="D106" s="358"/>
      <c r="E106" s="359"/>
      <c r="F106" s="1002"/>
      <c r="G106" s="1002"/>
      <c r="H106" s="359"/>
      <c r="I106" s="1002"/>
      <c r="J106" s="1002"/>
      <c r="K106" s="358"/>
      <c r="L106" s="358"/>
      <c r="M106" s="361"/>
      <c r="N106" s="238"/>
      <c r="O106" s="238"/>
      <c r="P106" s="238"/>
      <c r="Q106" s="238"/>
      <c r="R106" s="353"/>
      <c r="S106" s="238"/>
      <c r="T106" s="266"/>
      <c r="U106" s="358"/>
      <c r="V106" s="359"/>
      <c r="W106" s="1002"/>
      <c r="X106" s="1002"/>
      <c r="Y106" s="359"/>
      <c r="Z106" s="1002"/>
      <c r="AA106" s="1002"/>
      <c r="AB106" s="358"/>
      <c r="AC106" s="358"/>
      <c r="AD106" s="361"/>
      <c r="AE106" s="238"/>
      <c r="AF106" s="238"/>
      <c r="AL106" s="342"/>
    </row>
    <row r="107" spans="1:38" s="220" customFormat="1" ht="26.5" customHeight="1" thickBot="1">
      <c r="A107" s="353"/>
      <c r="B107" s="238"/>
      <c r="C107" s="266"/>
      <c r="D107" s="358"/>
      <c r="E107" s="359"/>
      <c r="F107" s="1002">
        <v>10</v>
      </c>
      <c r="G107" s="1002"/>
      <c r="H107" s="360"/>
      <c r="I107" s="1002">
        <v>12</v>
      </c>
      <c r="J107" s="1002"/>
      <c r="K107" s="358"/>
      <c r="L107" s="358"/>
      <c r="M107" s="361"/>
      <c r="N107" s="238"/>
      <c r="O107" s="238"/>
      <c r="P107" s="238"/>
      <c r="Q107" s="238"/>
      <c r="R107" s="353"/>
      <c r="S107" s="238"/>
      <c r="T107" s="266"/>
      <c r="U107" s="358"/>
      <c r="V107" s="359"/>
      <c r="W107" s="1002">
        <v>8</v>
      </c>
      <c r="X107" s="1002"/>
      <c r="Y107" s="360"/>
      <c r="Z107" s="1002">
        <v>11</v>
      </c>
      <c r="AA107" s="1002"/>
      <c r="AB107" s="358"/>
      <c r="AC107" s="358"/>
      <c r="AD107" s="361"/>
      <c r="AE107" s="238"/>
      <c r="AF107" s="238"/>
      <c r="AL107" s="342"/>
    </row>
    <row r="108" spans="1:38" s="220" customFormat="1" ht="26.5" customHeight="1">
      <c r="A108" s="353"/>
      <c r="B108" s="238"/>
      <c r="C108" s="266"/>
      <c r="D108" s="358"/>
      <c r="E108" s="359"/>
      <c r="F108" s="1002"/>
      <c r="G108" s="1002"/>
      <c r="H108" s="359"/>
      <c r="I108" s="1002"/>
      <c r="J108" s="1002"/>
      <c r="K108" s="358"/>
      <c r="L108" s="358"/>
      <c r="M108" s="361"/>
      <c r="N108" s="238"/>
      <c r="O108" s="238"/>
      <c r="P108" s="238"/>
      <c r="Q108" s="238"/>
      <c r="R108" s="353"/>
      <c r="S108" s="238"/>
      <c r="T108" s="266"/>
      <c r="U108" s="358"/>
      <c r="V108" s="359"/>
      <c r="W108" s="1002"/>
      <c r="X108" s="1002"/>
      <c r="Y108" s="359"/>
      <c r="Z108" s="1002"/>
      <c r="AA108" s="1002"/>
      <c r="AB108" s="358"/>
      <c r="AC108" s="358"/>
      <c r="AD108" s="361"/>
      <c r="AE108" s="238"/>
      <c r="AF108" s="238"/>
      <c r="AL108" s="342"/>
    </row>
    <row r="109" spans="1:38" s="220" customFormat="1" ht="26.5" customHeight="1" thickBot="1">
      <c r="A109" s="353"/>
      <c r="B109" s="238"/>
      <c r="C109" s="266"/>
      <c r="D109" s="358"/>
      <c r="E109" s="359"/>
      <c r="F109" s="1002">
        <v>11</v>
      </c>
      <c r="G109" s="1002"/>
      <c r="H109" s="360"/>
      <c r="I109" s="1002">
        <v>9</v>
      </c>
      <c r="J109" s="1002"/>
      <c r="K109" s="358"/>
      <c r="L109" s="358"/>
      <c r="M109" s="361"/>
      <c r="N109" s="238"/>
      <c r="O109" s="238"/>
      <c r="P109" s="238"/>
      <c r="Q109" s="238"/>
      <c r="R109" s="353"/>
      <c r="S109" s="238"/>
      <c r="T109" s="266"/>
      <c r="U109" s="358"/>
      <c r="V109" s="359"/>
      <c r="W109" s="1002">
        <v>6</v>
      </c>
      <c r="X109" s="1002"/>
      <c r="Y109" s="360"/>
      <c r="Z109" s="1002">
        <v>11</v>
      </c>
      <c r="AA109" s="1002"/>
      <c r="AB109" s="358"/>
      <c r="AC109" s="358"/>
      <c r="AD109" s="361"/>
      <c r="AE109" s="238"/>
      <c r="AF109" s="238"/>
      <c r="AL109" s="342"/>
    </row>
    <row r="110" spans="1:38" s="220" customFormat="1" ht="26.5" customHeight="1">
      <c r="A110" s="353"/>
      <c r="B110" s="238"/>
      <c r="C110" s="266"/>
      <c r="D110" s="358"/>
      <c r="E110" s="359"/>
      <c r="F110" s="1002"/>
      <c r="G110" s="1002"/>
      <c r="H110" s="359"/>
      <c r="I110" s="1002"/>
      <c r="J110" s="1002"/>
      <c r="K110" s="358"/>
      <c r="L110" s="358"/>
      <c r="M110" s="361"/>
      <c r="N110" s="238"/>
      <c r="O110" s="238"/>
      <c r="P110" s="238"/>
      <c r="Q110" s="238"/>
      <c r="R110" s="353"/>
      <c r="S110" s="238"/>
      <c r="T110" s="266"/>
      <c r="U110" s="358"/>
      <c r="V110" s="359"/>
      <c r="W110" s="1002"/>
      <c r="X110" s="1002"/>
      <c r="Y110" s="359"/>
      <c r="Z110" s="1002"/>
      <c r="AA110" s="1002"/>
      <c r="AB110" s="358"/>
      <c r="AC110" s="358"/>
      <c r="AD110" s="361"/>
      <c r="AE110" s="238"/>
      <c r="AF110" s="238"/>
      <c r="AL110" s="342"/>
    </row>
    <row r="111" spans="1:38" s="220" customFormat="1" ht="26.5" customHeight="1" thickBot="1">
      <c r="A111" s="353"/>
      <c r="B111" s="238"/>
      <c r="C111" s="266"/>
      <c r="D111" s="358"/>
      <c r="E111" s="359"/>
      <c r="F111" s="1002">
        <v>11</v>
      </c>
      <c r="G111" s="1002"/>
      <c r="H111" s="360"/>
      <c r="I111" s="1002">
        <v>8</v>
      </c>
      <c r="J111" s="1002"/>
      <c r="K111" s="358"/>
      <c r="L111" s="358"/>
      <c r="M111" s="361"/>
      <c r="N111" s="238"/>
      <c r="O111" s="238"/>
      <c r="P111" s="238"/>
      <c r="Q111" s="238"/>
      <c r="R111" s="353"/>
      <c r="S111" s="238"/>
      <c r="T111" s="266"/>
      <c r="U111" s="358"/>
      <c r="V111" s="359"/>
      <c r="W111" s="1002">
        <v>10</v>
      </c>
      <c r="X111" s="1002"/>
      <c r="Y111" s="360"/>
      <c r="Z111" s="1002">
        <v>12</v>
      </c>
      <c r="AA111" s="1002"/>
      <c r="AB111" s="358"/>
      <c r="AC111" s="358"/>
      <c r="AD111" s="361"/>
      <c r="AE111" s="238"/>
      <c r="AF111" s="238"/>
      <c r="AL111" s="342"/>
    </row>
    <row r="112" spans="1:38" s="220" customFormat="1" ht="26.5" customHeight="1">
      <c r="A112" s="353"/>
      <c r="B112" s="238"/>
      <c r="C112" s="266"/>
      <c r="D112" s="358"/>
      <c r="E112" s="359"/>
      <c r="F112" s="1002"/>
      <c r="G112" s="1002"/>
      <c r="H112" s="359"/>
      <c r="I112" s="1002"/>
      <c r="J112" s="1002"/>
      <c r="K112" s="358"/>
      <c r="L112" s="358"/>
      <c r="M112" s="361"/>
      <c r="N112" s="238"/>
      <c r="O112" s="238"/>
      <c r="P112" s="238"/>
      <c r="Q112" s="238"/>
      <c r="R112" s="353"/>
      <c r="S112" s="238"/>
      <c r="T112" s="266"/>
      <c r="U112" s="358"/>
      <c r="V112" s="359"/>
      <c r="W112" s="1002"/>
      <c r="X112" s="1002"/>
      <c r="Y112" s="359"/>
      <c r="Z112" s="1002"/>
      <c r="AA112" s="1002"/>
      <c r="AB112" s="358"/>
      <c r="AC112" s="358"/>
      <c r="AD112" s="361"/>
      <c r="AE112" s="238"/>
      <c r="AF112" s="238"/>
      <c r="AL112" s="342"/>
    </row>
    <row r="113" spans="1:38" s="220" customFormat="1" ht="26.5" customHeight="1" thickBot="1">
      <c r="A113" s="353"/>
      <c r="B113" s="238"/>
      <c r="C113" s="266"/>
      <c r="D113" s="358"/>
      <c r="E113" s="359"/>
      <c r="F113" s="1002">
        <v>8</v>
      </c>
      <c r="G113" s="1002"/>
      <c r="H113" s="360"/>
      <c r="I113" s="1002">
        <v>11</v>
      </c>
      <c r="J113" s="1002"/>
      <c r="K113" s="358"/>
      <c r="L113" s="358"/>
      <c r="M113" s="361"/>
      <c r="N113" s="238"/>
      <c r="O113" s="238"/>
      <c r="P113" s="238"/>
      <c r="Q113" s="238"/>
      <c r="R113" s="353"/>
      <c r="S113" s="238"/>
      <c r="T113" s="266"/>
      <c r="U113" s="358"/>
      <c r="V113" s="359"/>
      <c r="W113" s="1002"/>
      <c r="X113" s="1002"/>
      <c r="Y113" s="360"/>
      <c r="Z113" s="1002"/>
      <c r="AA113" s="1002"/>
      <c r="AB113" s="358"/>
      <c r="AC113" s="358"/>
      <c r="AD113" s="361"/>
      <c r="AE113" s="238"/>
      <c r="AF113" s="238"/>
      <c r="AL113" s="342"/>
    </row>
    <row r="114" spans="1:38" s="220" customFormat="1" ht="26.5" customHeight="1">
      <c r="A114" s="238"/>
      <c r="B114" s="238"/>
      <c r="C114" s="266"/>
      <c r="D114" s="358"/>
      <c r="E114" s="359"/>
      <c r="F114" s="1002"/>
      <c r="G114" s="1002"/>
      <c r="H114" s="359"/>
      <c r="I114" s="1002"/>
      <c r="J114" s="1002"/>
      <c r="K114" s="358"/>
      <c r="L114" s="358"/>
      <c r="M114" s="361"/>
      <c r="N114" s="238"/>
      <c r="O114" s="238"/>
      <c r="P114" s="238"/>
      <c r="Q114" s="238"/>
      <c r="R114" s="238"/>
      <c r="S114" s="238"/>
      <c r="T114" s="266"/>
      <c r="U114" s="358"/>
      <c r="V114" s="359"/>
      <c r="W114" s="1002"/>
      <c r="X114" s="1002"/>
      <c r="Y114" s="359"/>
      <c r="Z114" s="1002"/>
      <c r="AA114" s="1002"/>
      <c r="AB114" s="358"/>
      <c r="AC114" s="358"/>
      <c r="AD114" s="361"/>
      <c r="AE114" s="238"/>
      <c r="AF114" s="238"/>
      <c r="AL114" s="342"/>
    </row>
    <row r="115" spans="1:38" s="220" customFormat="1" ht="26.5" customHeight="1">
      <c r="A115" s="238"/>
      <c r="B115" s="238"/>
      <c r="C115" s="362"/>
      <c r="D115" s="363"/>
      <c r="E115" s="279"/>
      <c r="F115" s="279"/>
      <c r="G115" s="279"/>
      <c r="H115" s="279"/>
      <c r="I115" s="279"/>
      <c r="J115" s="363"/>
      <c r="K115" s="363"/>
      <c r="L115" s="363"/>
      <c r="M115" s="364"/>
      <c r="N115" s="238"/>
      <c r="O115" s="238"/>
      <c r="P115" s="238"/>
      <c r="Q115" s="238"/>
      <c r="R115" s="238"/>
      <c r="S115" s="238"/>
      <c r="T115" s="362"/>
      <c r="U115" s="363"/>
      <c r="V115" s="279"/>
      <c r="W115" s="279"/>
      <c r="X115" s="279"/>
      <c r="Y115" s="279"/>
      <c r="Z115" s="279"/>
      <c r="AA115" s="363"/>
      <c r="AB115" s="363"/>
      <c r="AC115" s="363"/>
      <c r="AD115" s="364"/>
      <c r="AE115" s="238"/>
      <c r="AF115" s="238"/>
      <c r="AL115" s="342"/>
    </row>
    <row r="116" spans="1:38" ht="10.5" customHeight="1"/>
    <row r="117" spans="1:38" s="220" customFormat="1" ht="26.25" customHeight="1">
      <c r="A117" s="238"/>
      <c r="B117" s="238"/>
      <c r="C117" s="238"/>
      <c r="D117" s="238"/>
      <c r="E117" s="768" t="s">
        <v>608</v>
      </c>
      <c r="F117" s="768"/>
      <c r="G117" s="768" t="s">
        <v>609</v>
      </c>
      <c r="H117" s="768"/>
      <c r="I117" s="768"/>
      <c r="J117" s="1001" t="s">
        <v>610</v>
      </c>
      <c r="K117" s="1001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768" t="s">
        <v>608</v>
      </c>
      <c r="W117" s="768"/>
      <c r="X117" s="768" t="s">
        <v>609</v>
      </c>
      <c r="Y117" s="768"/>
      <c r="Z117" s="768"/>
      <c r="AA117" s="1001" t="s">
        <v>610</v>
      </c>
      <c r="AB117" s="1001"/>
      <c r="AC117" s="238"/>
      <c r="AD117" s="238"/>
      <c r="AE117" s="238"/>
      <c r="AF117" s="238"/>
      <c r="AL117" s="342"/>
    </row>
    <row r="118" spans="1:38" s="220" customFormat="1" ht="26.5" customHeight="1">
      <c r="A118" s="343"/>
      <c r="B118" s="343"/>
      <c r="C118" s="343"/>
      <c r="D118" s="238"/>
      <c r="E118" s="992">
        <v>0.5625</v>
      </c>
      <c r="F118" s="993"/>
      <c r="G118" s="994" t="s">
        <v>619</v>
      </c>
      <c r="H118" s="995"/>
      <c r="I118" s="996"/>
      <c r="J118" s="1000">
        <v>3</v>
      </c>
      <c r="K118" s="1000"/>
      <c r="L118" s="238"/>
      <c r="M118" s="238"/>
      <c r="N118" s="238"/>
      <c r="O118" s="238"/>
      <c r="P118" s="238"/>
      <c r="Q118" s="238"/>
      <c r="R118" s="343"/>
      <c r="S118" s="343"/>
      <c r="T118" s="343"/>
      <c r="U118" s="238"/>
      <c r="V118" s="992">
        <v>0.5625</v>
      </c>
      <c r="W118" s="993"/>
      <c r="X118" s="994" t="s">
        <v>620</v>
      </c>
      <c r="Y118" s="995"/>
      <c r="Z118" s="996"/>
      <c r="AA118" s="1000">
        <v>4</v>
      </c>
      <c r="AB118" s="1000"/>
      <c r="AC118" s="238"/>
      <c r="AD118" s="238"/>
      <c r="AE118" s="238"/>
      <c r="AF118" s="238"/>
      <c r="AL118" s="342"/>
    </row>
    <row r="119" spans="1:38" s="220" customFormat="1" ht="26.5" customHeight="1">
      <c r="A119" s="343"/>
      <c r="B119" s="343"/>
      <c r="C119" s="343"/>
      <c r="D119" s="238"/>
      <c r="E119" s="993"/>
      <c r="F119" s="993"/>
      <c r="G119" s="997"/>
      <c r="H119" s="998"/>
      <c r="I119" s="999"/>
      <c r="J119" s="1000"/>
      <c r="K119" s="1000"/>
      <c r="L119" s="238"/>
      <c r="M119" s="238"/>
      <c r="N119" s="238"/>
      <c r="O119" s="238"/>
      <c r="P119" s="238"/>
      <c r="Q119" s="238"/>
      <c r="R119" s="343"/>
      <c r="S119" s="343"/>
      <c r="T119" s="343"/>
      <c r="U119" s="238"/>
      <c r="V119" s="993"/>
      <c r="W119" s="993"/>
      <c r="X119" s="997"/>
      <c r="Y119" s="998"/>
      <c r="Z119" s="999"/>
      <c r="AA119" s="1000"/>
      <c r="AB119" s="1000"/>
      <c r="AC119" s="238"/>
      <c r="AD119" s="238"/>
      <c r="AE119" s="238"/>
      <c r="AF119" s="238"/>
      <c r="AL119" s="342"/>
    </row>
    <row r="120" spans="1:38" s="220" customFormat="1" ht="26.5" customHeight="1">
      <c r="A120" s="238"/>
      <c r="B120" s="238"/>
      <c r="C120" s="238"/>
      <c r="D120" s="238"/>
      <c r="E120" s="350"/>
      <c r="F120" s="350"/>
      <c r="G120" s="350"/>
      <c r="H120" s="350"/>
      <c r="I120" s="350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350"/>
      <c r="W120" s="350"/>
      <c r="X120" s="350"/>
      <c r="Y120" s="350"/>
      <c r="Z120" s="350"/>
      <c r="AA120" s="238"/>
      <c r="AB120" s="238"/>
      <c r="AC120" s="238"/>
      <c r="AD120" s="238"/>
      <c r="AE120" s="238"/>
      <c r="AF120" s="238"/>
      <c r="AL120" s="342"/>
    </row>
    <row r="121" spans="1:38" s="220" customFormat="1" ht="26.5" customHeight="1">
      <c r="A121" s="1004" t="str">
        <f>IF(G121="","",VLOOKUP(G121,$AI$1:$AK$1023,2,0))</f>
        <v>佐藤　幸広</v>
      </c>
      <c r="B121" s="1005"/>
      <c r="C121" s="1005"/>
      <c r="D121" s="1005"/>
      <c r="E121" s="1005"/>
      <c r="F121" s="1006"/>
      <c r="G121" s="352">
        <v>7</v>
      </c>
      <c r="H121" s="1007" t="s">
        <v>613</v>
      </c>
      <c r="I121" s="352">
        <v>17</v>
      </c>
      <c r="J121" s="1004" t="str">
        <f>IF(I121="","",VLOOKUP(I121,$AI$1:$AK$1023,2,0))</f>
        <v>藤井　和彦</v>
      </c>
      <c r="K121" s="1005"/>
      <c r="L121" s="1005"/>
      <c r="M121" s="1005"/>
      <c r="N121" s="1005"/>
      <c r="O121" s="1006"/>
      <c r="P121" s="238"/>
      <c r="Q121" s="238"/>
      <c r="R121" s="1004" t="str">
        <f>IF(X121="","",VLOOKUP(X121,$AI$1:$AK$1023,2,0))</f>
        <v>張替　明</v>
      </c>
      <c r="S121" s="1005"/>
      <c r="T121" s="1005"/>
      <c r="U121" s="1005"/>
      <c r="V121" s="1005"/>
      <c r="W121" s="1006"/>
      <c r="X121" s="352">
        <v>21</v>
      </c>
      <c r="Y121" s="1007" t="s">
        <v>613</v>
      </c>
      <c r="Z121" s="352">
        <v>4</v>
      </c>
      <c r="AA121" s="1004" t="str">
        <f>IF(Z121="","",VLOOKUP(Z121,$AI$1:$AK$1023,2,0))</f>
        <v>吉田　信一</v>
      </c>
      <c r="AB121" s="1005"/>
      <c r="AC121" s="1005"/>
      <c r="AD121" s="1005"/>
      <c r="AE121" s="1005"/>
      <c r="AF121" s="1006"/>
      <c r="AL121" s="342"/>
    </row>
    <row r="122" spans="1:38" s="220" customFormat="1" ht="26.5" customHeight="1">
      <c r="A122" s="837" t="str">
        <f>IF(G121="","",VLOOKUP(G121,$AI$1:$AK$1023,3,0))</f>
        <v>東京スマッシュ
クラブ  (TSC)</v>
      </c>
      <c r="B122" s="838"/>
      <c r="C122" s="838"/>
      <c r="D122" s="838"/>
      <c r="E122" s="838"/>
      <c r="F122" s="839"/>
      <c r="G122" s="350"/>
      <c r="H122" s="1007"/>
      <c r="I122" s="350"/>
      <c r="J122" s="837" t="str">
        <f>IF(I121="","",VLOOKUP(I121,$AI$1:$AK$1023,3,0))</f>
        <v>東京スマッシュ
クラブ  (TSC)</v>
      </c>
      <c r="K122" s="838"/>
      <c r="L122" s="838"/>
      <c r="M122" s="838"/>
      <c r="N122" s="838"/>
      <c r="O122" s="839"/>
      <c r="P122" s="238"/>
      <c r="Q122" s="238"/>
      <c r="R122" s="837" t="str">
        <f>IF(X121="","",VLOOKUP(X121,$AI$1:$AK$1023,3,0))</f>
        <v>茨城フェニックス
   卓球クラブ</v>
      </c>
      <c r="S122" s="838"/>
      <c r="T122" s="838"/>
      <c r="U122" s="838"/>
      <c r="V122" s="838"/>
      <c r="W122" s="839"/>
      <c r="X122" s="350"/>
      <c r="Y122" s="1007"/>
      <c r="Z122" s="350"/>
      <c r="AA122" s="837" t="str">
        <f>IF(Z121="","",VLOOKUP(Z121,$AI$1:$AK$1023,3,0))</f>
        <v>ディスタンス</v>
      </c>
      <c r="AB122" s="838"/>
      <c r="AC122" s="838"/>
      <c r="AD122" s="838"/>
      <c r="AE122" s="838"/>
      <c r="AF122" s="839"/>
      <c r="AL122" s="342"/>
    </row>
    <row r="123" spans="1:38" s="220" customFormat="1" ht="26.5" customHeight="1">
      <c r="A123" s="238"/>
      <c r="B123" s="238"/>
      <c r="C123" s="238"/>
      <c r="D123" s="238"/>
      <c r="E123" s="350"/>
      <c r="F123" s="350"/>
      <c r="G123" s="350"/>
      <c r="H123" s="350"/>
      <c r="I123" s="350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350"/>
      <c r="W123" s="350"/>
      <c r="X123" s="350"/>
      <c r="Y123" s="350"/>
      <c r="Z123" s="350"/>
      <c r="AA123" s="238"/>
      <c r="AB123" s="238"/>
      <c r="AC123" s="238"/>
      <c r="AD123" s="238"/>
      <c r="AE123" s="238"/>
      <c r="AF123" s="238"/>
      <c r="AL123" s="342"/>
    </row>
    <row r="124" spans="1:38" s="220" customFormat="1" ht="26.5" customHeight="1">
      <c r="A124" s="238"/>
      <c r="B124" s="238"/>
      <c r="C124" s="1003">
        <v>1</v>
      </c>
      <c r="D124" s="1003"/>
      <c r="E124" s="350"/>
      <c r="F124" s="350"/>
      <c r="G124" s="350"/>
      <c r="H124" s="350"/>
      <c r="I124" s="350"/>
      <c r="J124" s="238"/>
      <c r="K124" s="238"/>
      <c r="L124" s="1003">
        <v>3</v>
      </c>
      <c r="M124" s="1003"/>
      <c r="N124" s="238"/>
      <c r="O124" s="238"/>
      <c r="P124" s="238"/>
      <c r="Q124" s="238"/>
      <c r="R124" s="238"/>
      <c r="S124" s="238"/>
      <c r="T124" s="1003">
        <v>0</v>
      </c>
      <c r="U124" s="1003"/>
      <c r="V124" s="350"/>
      <c r="W124" s="350"/>
      <c r="X124" s="350"/>
      <c r="Y124" s="350"/>
      <c r="Z124" s="350"/>
      <c r="AA124" s="238"/>
      <c r="AB124" s="238"/>
      <c r="AC124" s="1003">
        <v>3</v>
      </c>
      <c r="AD124" s="1003"/>
      <c r="AE124" s="238"/>
      <c r="AF124" s="238"/>
      <c r="AL124" s="342"/>
    </row>
    <row r="125" spans="1:38" s="220" customFormat="1" ht="26.5" customHeight="1">
      <c r="A125" s="238"/>
      <c r="B125" s="238"/>
      <c r="C125" s="1003"/>
      <c r="D125" s="1003"/>
      <c r="E125" s="350"/>
      <c r="F125" s="350"/>
      <c r="G125" s="350"/>
      <c r="H125" s="350"/>
      <c r="I125" s="350"/>
      <c r="J125" s="238"/>
      <c r="K125" s="238"/>
      <c r="L125" s="1003"/>
      <c r="M125" s="1003"/>
      <c r="N125" s="238"/>
      <c r="O125" s="238"/>
      <c r="P125" s="238"/>
      <c r="Q125" s="238"/>
      <c r="R125" s="238"/>
      <c r="S125" s="238"/>
      <c r="T125" s="1003"/>
      <c r="U125" s="1003"/>
      <c r="V125" s="350"/>
      <c r="W125" s="350"/>
      <c r="X125" s="350"/>
      <c r="Y125" s="350"/>
      <c r="Z125" s="350"/>
      <c r="AA125" s="238"/>
      <c r="AB125" s="238"/>
      <c r="AC125" s="1003"/>
      <c r="AD125" s="1003"/>
      <c r="AE125" s="238"/>
      <c r="AF125" s="238"/>
      <c r="AL125" s="342"/>
    </row>
    <row r="126" spans="1:38" s="220" customFormat="1" ht="26.5" customHeight="1">
      <c r="A126" s="238"/>
      <c r="B126" s="238"/>
      <c r="C126" s="238"/>
      <c r="D126" s="238"/>
      <c r="E126" s="350"/>
      <c r="F126" s="350"/>
      <c r="G126" s="350"/>
      <c r="H126" s="350"/>
      <c r="I126" s="350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350"/>
      <c r="W126" s="350"/>
      <c r="X126" s="350"/>
      <c r="Y126" s="350"/>
      <c r="Z126" s="350"/>
      <c r="AA126" s="238"/>
      <c r="AB126" s="238"/>
      <c r="AC126" s="238"/>
      <c r="AD126" s="238"/>
      <c r="AE126" s="238"/>
      <c r="AF126" s="238"/>
      <c r="AL126" s="342"/>
    </row>
    <row r="127" spans="1:38" s="220" customFormat="1" ht="26.5" customHeight="1">
      <c r="A127" s="353"/>
      <c r="B127" s="238"/>
      <c r="C127" s="354"/>
      <c r="D127" s="355"/>
      <c r="E127" s="356"/>
      <c r="F127" s="356"/>
      <c r="G127" s="356"/>
      <c r="H127" s="356"/>
      <c r="I127" s="356"/>
      <c r="J127" s="355"/>
      <c r="K127" s="355"/>
      <c r="L127" s="355"/>
      <c r="M127" s="357"/>
      <c r="N127" s="238"/>
      <c r="O127" s="238"/>
      <c r="P127" s="238"/>
      <c r="Q127" s="238"/>
      <c r="R127" s="353"/>
      <c r="S127" s="238"/>
      <c r="T127" s="354"/>
      <c r="U127" s="355"/>
      <c r="V127" s="356"/>
      <c r="W127" s="356"/>
      <c r="X127" s="356"/>
      <c r="Y127" s="356"/>
      <c r="Z127" s="356"/>
      <c r="AA127" s="355"/>
      <c r="AB127" s="355"/>
      <c r="AC127" s="355"/>
      <c r="AD127" s="357"/>
      <c r="AE127" s="238"/>
      <c r="AF127" s="238"/>
      <c r="AL127" s="342"/>
    </row>
    <row r="128" spans="1:38" s="220" customFormat="1" ht="26.5" customHeight="1" thickBot="1">
      <c r="A128" s="353"/>
      <c r="B128" s="238"/>
      <c r="C128" s="266"/>
      <c r="D128" s="358"/>
      <c r="E128" s="359"/>
      <c r="F128" s="1002">
        <v>11</v>
      </c>
      <c r="G128" s="1002"/>
      <c r="H128" s="360"/>
      <c r="I128" s="1002">
        <v>7</v>
      </c>
      <c r="J128" s="1002"/>
      <c r="K128" s="358"/>
      <c r="L128" s="358"/>
      <c r="M128" s="361"/>
      <c r="N128" s="238"/>
      <c r="O128" s="238"/>
      <c r="P128" s="238"/>
      <c r="Q128" s="238"/>
      <c r="R128" s="353"/>
      <c r="S128" s="238"/>
      <c r="T128" s="266"/>
      <c r="U128" s="358"/>
      <c r="V128" s="359"/>
      <c r="W128" s="1002">
        <v>3</v>
      </c>
      <c r="X128" s="1002"/>
      <c r="Y128" s="360"/>
      <c r="Z128" s="1002">
        <v>11</v>
      </c>
      <c r="AA128" s="1002"/>
      <c r="AB128" s="358"/>
      <c r="AC128" s="358"/>
      <c r="AD128" s="361"/>
      <c r="AE128" s="238"/>
      <c r="AF128" s="238"/>
      <c r="AL128" s="342"/>
    </row>
    <row r="129" spans="1:38" s="220" customFormat="1" ht="26.5" customHeight="1">
      <c r="A129" s="353"/>
      <c r="B129" s="238"/>
      <c r="C129" s="266"/>
      <c r="D129" s="358"/>
      <c r="E129" s="359"/>
      <c r="F129" s="1002"/>
      <c r="G129" s="1002"/>
      <c r="H129" s="359"/>
      <c r="I129" s="1002"/>
      <c r="J129" s="1002"/>
      <c r="K129" s="358"/>
      <c r="L129" s="358"/>
      <c r="M129" s="361"/>
      <c r="N129" s="238"/>
      <c r="O129" s="238"/>
      <c r="P129" s="238"/>
      <c r="Q129" s="238"/>
      <c r="R129" s="353"/>
      <c r="S129" s="238"/>
      <c r="T129" s="266"/>
      <c r="U129" s="358"/>
      <c r="V129" s="359"/>
      <c r="W129" s="1002"/>
      <c r="X129" s="1002"/>
      <c r="Y129" s="359"/>
      <c r="Z129" s="1002"/>
      <c r="AA129" s="1002"/>
      <c r="AB129" s="358"/>
      <c r="AC129" s="358"/>
      <c r="AD129" s="361"/>
      <c r="AE129" s="238"/>
      <c r="AF129" s="238"/>
      <c r="AL129" s="342"/>
    </row>
    <row r="130" spans="1:38" s="220" customFormat="1" ht="26.5" customHeight="1" thickBot="1">
      <c r="A130" s="353"/>
      <c r="B130" s="238"/>
      <c r="C130" s="266"/>
      <c r="D130" s="358"/>
      <c r="E130" s="359"/>
      <c r="F130" s="1002">
        <v>5</v>
      </c>
      <c r="G130" s="1002"/>
      <c r="H130" s="360"/>
      <c r="I130" s="1002">
        <v>11</v>
      </c>
      <c r="J130" s="1002"/>
      <c r="K130" s="358"/>
      <c r="L130" s="358"/>
      <c r="M130" s="361"/>
      <c r="N130" s="238"/>
      <c r="O130" s="238"/>
      <c r="P130" s="238"/>
      <c r="Q130" s="238"/>
      <c r="R130" s="353"/>
      <c r="S130" s="238"/>
      <c r="T130" s="266"/>
      <c r="U130" s="358"/>
      <c r="V130" s="359"/>
      <c r="W130" s="1002">
        <v>4</v>
      </c>
      <c r="X130" s="1002"/>
      <c r="Y130" s="360"/>
      <c r="Z130" s="1002">
        <v>11</v>
      </c>
      <c r="AA130" s="1002"/>
      <c r="AB130" s="358"/>
      <c r="AC130" s="358"/>
      <c r="AD130" s="361"/>
      <c r="AE130" s="238"/>
      <c r="AF130" s="238"/>
      <c r="AL130" s="342"/>
    </row>
    <row r="131" spans="1:38" s="220" customFormat="1" ht="26.5" customHeight="1">
      <c r="A131" s="353"/>
      <c r="B131" s="238"/>
      <c r="C131" s="266"/>
      <c r="D131" s="358"/>
      <c r="E131" s="359"/>
      <c r="F131" s="1002"/>
      <c r="G131" s="1002"/>
      <c r="H131" s="359"/>
      <c r="I131" s="1002"/>
      <c r="J131" s="1002"/>
      <c r="K131" s="358"/>
      <c r="L131" s="358"/>
      <c r="M131" s="361"/>
      <c r="N131" s="238"/>
      <c r="O131" s="238"/>
      <c r="P131" s="238"/>
      <c r="Q131" s="238"/>
      <c r="R131" s="353"/>
      <c r="S131" s="238"/>
      <c r="T131" s="266"/>
      <c r="U131" s="358"/>
      <c r="V131" s="359"/>
      <c r="W131" s="1002"/>
      <c r="X131" s="1002"/>
      <c r="Y131" s="359"/>
      <c r="Z131" s="1002"/>
      <c r="AA131" s="1002"/>
      <c r="AB131" s="358"/>
      <c r="AC131" s="358"/>
      <c r="AD131" s="361"/>
      <c r="AE131" s="238"/>
      <c r="AF131" s="238"/>
      <c r="AL131" s="342"/>
    </row>
    <row r="132" spans="1:38" s="220" customFormat="1" ht="26.5" customHeight="1" thickBot="1">
      <c r="A132" s="353"/>
      <c r="B132" s="238"/>
      <c r="C132" s="266"/>
      <c r="D132" s="358"/>
      <c r="E132" s="359"/>
      <c r="F132" s="1002">
        <v>4</v>
      </c>
      <c r="G132" s="1002"/>
      <c r="H132" s="360"/>
      <c r="I132" s="1002">
        <v>11</v>
      </c>
      <c r="J132" s="1002"/>
      <c r="K132" s="358"/>
      <c r="L132" s="358"/>
      <c r="M132" s="361"/>
      <c r="N132" s="238"/>
      <c r="O132" s="238"/>
      <c r="P132" s="238"/>
      <c r="Q132" s="238"/>
      <c r="R132" s="353"/>
      <c r="S132" s="238"/>
      <c r="T132" s="266"/>
      <c r="U132" s="358"/>
      <c r="V132" s="359"/>
      <c r="W132" s="1002">
        <v>1</v>
      </c>
      <c r="X132" s="1002"/>
      <c r="Y132" s="360"/>
      <c r="Z132" s="1002">
        <v>11</v>
      </c>
      <c r="AA132" s="1002"/>
      <c r="AB132" s="358"/>
      <c r="AC132" s="358"/>
      <c r="AD132" s="361"/>
      <c r="AE132" s="238"/>
      <c r="AF132" s="238"/>
      <c r="AL132" s="342"/>
    </row>
    <row r="133" spans="1:38" s="220" customFormat="1" ht="26.5" customHeight="1">
      <c r="A133" s="353"/>
      <c r="B133" s="238"/>
      <c r="C133" s="266"/>
      <c r="D133" s="358"/>
      <c r="E133" s="359"/>
      <c r="F133" s="1002"/>
      <c r="G133" s="1002"/>
      <c r="H133" s="359"/>
      <c r="I133" s="1002"/>
      <c r="J133" s="1002"/>
      <c r="K133" s="358"/>
      <c r="L133" s="358"/>
      <c r="M133" s="361"/>
      <c r="N133" s="238"/>
      <c r="O133" s="238"/>
      <c r="P133" s="238"/>
      <c r="Q133" s="238"/>
      <c r="R133" s="353"/>
      <c r="S133" s="238"/>
      <c r="T133" s="266"/>
      <c r="U133" s="358"/>
      <c r="V133" s="359"/>
      <c r="W133" s="1002"/>
      <c r="X133" s="1002"/>
      <c r="Y133" s="359"/>
      <c r="Z133" s="1002"/>
      <c r="AA133" s="1002"/>
      <c r="AB133" s="358"/>
      <c r="AC133" s="358"/>
      <c r="AD133" s="361"/>
      <c r="AE133" s="238"/>
      <c r="AF133" s="238"/>
      <c r="AL133" s="342"/>
    </row>
    <row r="134" spans="1:38" s="220" customFormat="1" ht="26.5" customHeight="1" thickBot="1">
      <c r="A134" s="353"/>
      <c r="B134" s="238"/>
      <c r="C134" s="266"/>
      <c r="D134" s="358"/>
      <c r="E134" s="359"/>
      <c r="F134" s="1002">
        <v>3</v>
      </c>
      <c r="G134" s="1002"/>
      <c r="H134" s="360"/>
      <c r="I134" s="1002">
        <v>11</v>
      </c>
      <c r="J134" s="1002"/>
      <c r="K134" s="358"/>
      <c r="L134" s="358"/>
      <c r="M134" s="361"/>
      <c r="N134" s="238"/>
      <c r="O134" s="238"/>
      <c r="P134" s="238"/>
      <c r="Q134" s="238"/>
      <c r="R134" s="353"/>
      <c r="S134" s="238"/>
      <c r="T134" s="266"/>
      <c r="U134" s="358"/>
      <c r="V134" s="359"/>
      <c r="W134" s="1002"/>
      <c r="X134" s="1002"/>
      <c r="Y134" s="360"/>
      <c r="Z134" s="1002"/>
      <c r="AA134" s="1002"/>
      <c r="AB134" s="358"/>
      <c r="AC134" s="358"/>
      <c r="AD134" s="361"/>
      <c r="AE134" s="238"/>
      <c r="AF134" s="238"/>
      <c r="AL134" s="342"/>
    </row>
    <row r="135" spans="1:38" s="220" customFormat="1" ht="26.5" customHeight="1">
      <c r="A135" s="353"/>
      <c r="B135" s="238"/>
      <c r="C135" s="266"/>
      <c r="D135" s="358"/>
      <c r="E135" s="359"/>
      <c r="F135" s="1002"/>
      <c r="G135" s="1002"/>
      <c r="H135" s="359"/>
      <c r="I135" s="1002"/>
      <c r="J135" s="1002"/>
      <c r="K135" s="358"/>
      <c r="L135" s="358"/>
      <c r="M135" s="361"/>
      <c r="N135" s="238"/>
      <c r="O135" s="238"/>
      <c r="P135" s="238"/>
      <c r="Q135" s="238"/>
      <c r="R135" s="353"/>
      <c r="S135" s="238"/>
      <c r="T135" s="266"/>
      <c r="U135" s="358"/>
      <c r="V135" s="359"/>
      <c r="W135" s="1002"/>
      <c r="X135" s="1002"/>
      <c r="Y135" s="359"/>
      <c r="Z135" s="1002"/>
      <c r="AA135" s="1002"/>
      <c r="AB135" s="358"/>
      <c r="AC135" s="358"/>
      <c r="AD135" s="361"/>
      <c r="AE135" s="238"/>
      <c r="AF135" s="238"/>
      <c r="AL135" s="342"/>
    </row>
    <row r="136" spans="1:38" s="220" customFormat="1" ht="26.5" customHeight="1" thickBot="1">
      <c r="A136" s="353"/>
      <c r="B136" s="238"/>
      <c r="C136" s="266"/>
      <c r="D136" s="358"/>
      <c r="E136" s="359"/>
      <c r="F136" s="1002"/>
      <c r="G136" s="1002"/>
      <c r="H136" s="360"/>
      <c r="I136" s="1002"/>
      <c r="J136" s="1002"/>
      <c r="K136" s="358"/>
      <c r="L136" s="358"/>
      <c r="M136" s="361"/>
      <c r="N136" s="238"/>
      <c r="O136" s="238"/>
      <c r="P136" s="238"/>
      <c r="Q136" s="238"/>
      <c r="R136" s="353"/>
      <c r="S136" s="238"/>
      <c r="T136" s="266"/>
      <c r="U136" s="358"/>
      <c r="V136" s="359"/>
      <c r="W136" s="1002"/>
      <c r="X136" s="1002"/>
      <c r="Y136" s="360"/>
      <c r="Z136" s="1002"/>
      <c r="AA136" s="1002"/>
      <c r="AB136" s="358"/>
      <c r="AC136" s="358"/>
      <c r="AD136" s="361"/>
      <c r="AE136" s="238"/>
      <c r="AF136" s="238"/>
      <c r="AL136" s="342"/>
    </row>
    <row r="137" spans="1:38" s="220" customFormat="1" ht="26.5" customHeight="1">
      <c r="A137" s="238"/>
      <c r="B137" s="238"/>
      <c r="C137" s="266"/>
      <c r="D137" s="358"/>
      <c r="E137" s="359"/>
      <c r="F137" s="1002"/>
      <c r="G137" s="1002"/>
      <c r="H137" s="359"/>
      <c r="I137" s="1002"/>
      <c r="J137" s="1002"/>
      <c r="K137" s="358"/>
      <c r="L137" s="358"/>
      <c r="M137" s="361"/>
      <c r="N137" s="238"/>
      <c r="O137" s="238"/>
      <c r="P137" s="238"/>
      <c r="Q137" s="238"/>
      <c r="R137" s="238"/>
      <c r="S137" s="238"/>
      <c r="T137" s="266"/>
      <c r="U137" s="358"/>
      <c r="V137" s="359"/>
      <c r="W137" s="1002"/>
      <c r="X137" s="1002"/>
      <c r="Y137" s="359"/>
      <c r="Z137" s="1002"/>
      <c r="AA137" s="1002"/>
      <c r="AB137" s="358"/>
      <c r="AC137" s="358"/>
      <c r="AD137" s="361"/>
      <c r="AE137" s="238"/>
      <c r="AF137" s="238"/>
      <c r="AL137" s="342"/>
    </row>
    <row r="138" spans="1:38" s="220" customFormat="1" ht="26.5" customHeight="1">
      <c r="A138" s="238"/>
      <c r="B138" s="238"/>
      <c r="C138" s="362"/>
      <c r="D138" s="363"/>
      <c r="E138" s="279"/>
      <c r="F138" s="279"/>
      <c r="G138" s="279"/>
      <c r="H138" s="279"/>
      <c r="I138" s="279"/>
      <c r="J138" s="363"/>
      <c r="K138" s="363"/>
      <c r="L138" s="363"/>
      <c r="M138" s="364"/>
      <c r="N138" s="238"/>
      <c r="O138" s="238"/>
      <c r="P138" s="238"/>
      <c r="Q138" s="238"/>
      <c r="R138" s="238"/>
      <c r="S138" s="238"/>
      <c r="T138" s="362"/>
      <c r="U138" s="363"/>
      <c r="V138" s="279"/>
      <c r="W138" s="279"/>
      <c r="X138" s="279"/>
      <c r="Y138" s="279"/>
      <c r="Z138" s="279"/>
      <c r="AA138" s="363"/>
      <c r="AB138" s="363"/>
      <c r="AC138" s="363"/>
      <c r="AD138" s="364"/>
      <c r="AE138" s="238"/>
      <c r="AF138" s="238"/>
      <c r="AL138" s="342"/>
    </row>
    <row r="139" spans="1:38" ht="10.5" customHeight="1"/>
    <row r="140" spans="1:38" s="220" customFormat="1" ht="26.25" customHeight="1">
      <c r="A140" s="238"/>
      <c r="B140" s="238"/>
      <c r="C140" s="238"/>
      <c r="D140" s="238"/>
      <c r="E140" s="768" t="s">
        <v>608</v>
      </c>
      <c r="F140" s="768"/>
      <c r="G140" s="768" t="s">
        <v>609</v>
      </c>
      <c r="H140" s="768"/>
      <c r="I140" s="768"/>
      <c r="J140" s="1001" t="s">
        <v>610</v>
      </c>
      <c r="K140" s="1001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768" t="s">
        <v>608</v>
      </c>
      <c r="W140" s="768"/>
      <c r="X140" s="768" t="s">
        <v>609</v>
      </c>
      <c r="Y140" s="768"/>
      <c r="Z140" s="768"/>
      <c r="AA140" s="1001" t="s">
        <v>610</v>
      </c>
      <c r="AB140" s="1001"/>
      <c r="AC140" s="238"/>
      <c r="AD140" s="238"/>
      <c r="AE140" s="238"/>
      <c r="AF140" s="238"/>
      <c r="AL140" s="342"/>
    </row>
    <row r="141" spans="1:38" s="220" customFormat="1" ht="26.5" customHeight="1">
      <c r="A141" s="343"/>
      <c r="B141" s="343"/>
      <c r="C141" s="343"/>
      <c r="D141" s="238"/>
      <c r="E141" s="992">
        <v>0.58333333333333337</v>
      </c>
      <c r="F141" s="993"/>
      <c r="G141" s="1008" t="s">
        <v>621</v>
      </c>
      <c r="H141" s="1009"/>
      <c r="I141" s="1010"/>
      <c r="J141" s="1000">
        <v>1</v>
      </c>
      <c r="K141" s="1000"/>
      <c r="L141" s="238"/>
      <c r="M141" s="238"/>
      <c r="N141" s="238"/>
      <c r="O141" s="238"/>
      <c r="P141" s="238"/>
      <c r="Q141" s="238"/>
      <c r="R141" s="343"/>
      <c r="S141" s="343"/>
      <c r="T141" s="343"/>
      <c r="U141" s="238"/>
      <c r="V141" s="992">
        <v>0.58333333333333337</v>
      </c>
      <c r="W141" s="993"/>
      <c r="X141" s="1008" t="s">
        <v>622</v>
      </c>
      <c r="Y141" s="1009"/>
      <c r="Z141" s="1010"/>
      <c r="AA141" s="1000">
        <v>2</v>
      </c>
      <c r="AB141" s="1000"/>
      <c r="AC141" s="238"/>
      <c r="AD141" s="238"/>
      <c r="AE141" s="238"/>
      <c r="AF141" s="238"/>
      <c r="AL141" s="342"/>
    </row>
    <row r="142" spans="1:38" s="220" customFormat="1" ht="26.5" customHeight="1">
      <c r="A142" s="343"/>
      <c r="B142" s="343"/>
      <c r="C142" s="343"/>
      <c r="D142" s="238"/>
      <c r="E142" s="993"/>
      <c r="F142" s="993"/>
      <c r="G142" s="1011"/>
      <c r="H142" s="1012"/>
      <c r="I142" s="1013"/>
      <c r="J142" s="1000"/>
      <c r="K142" s="1000"/>
      <c r="L142" s="238"/>
      <c r="M142" s="238"/>
      <c r="N142" s="238"/>
      <c r="O142" s="238"/>
      <c r="P142" s="238"/>
      <c r="Q142" s="238"/>
      <c r="R142" s="343"/>
      <c r="S142" s="343"/>
      <c r="T142" s="343"/>
      <c r="U142" s="238"/>
      <c r="V142" s="993"/>
      <c r="W142" s="993"/>
      <c r="X142" s="1011"/>
      <c r="Y142" s="1012"/>
      <c r="Z142" s="1013"/>
      <c r="AA142" s="1000"/>
      <c r="AB142" s="1000"/>
      <c r="AC142" s="238"/>
      <c r="AD142" s="238"/>
      <c r="AE142" s="238"/>
      <c r="AF142" s="238"/>
      <c r="AL142" s="342"/>
    </row>
    <row r="143" spans="1:38" s="220" customFormat="1" ht="26.5" customHeight="1">
      <c r="A143" s="238"/>
      <c r="B143" s="238"/>
      <c r="C143" s="238"/>
      <c r="D143" s="238"/>
      <c r="E143" s="350"/>
      <c r="F143" s="350"/>
      <c r="G143" s="350"/>
      <c r="H143" s="350"/>
      <c r="I143" s="350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350"/>
      <c r="W143" s="350"/>
      <c r="X143" s="350"/>
      <c r="Y143" s="350"/>
      <c r="Z143" s="350"/>
      <c r="AA143" s="238"/>
      <c r="AB143" s="238"/>
      <c r="AC143" s="238"/>
      <c r="AD143" s="238"/>
      <c r="AE143" s="238"/>
      <c r="AF143" s="238"/>
      <c r="AL143" s="342"/>
    </row>
    <row r="144" spans="1:38" s="220" customFormat="1" ht="26.5" customHeight="1">
      <c r="A144" s="1004" t="str">
        <f>IF(G144="","",VLOOKUP(G144,$AI$1:$AK$1023,2,0))</f>
        <v>渡邊　剛</v>
      </c>
      <c r="B144" s="1005"/>
      <c r="C144" s="1005"/>
      <c r="D144" s="1005"/>
      <c r="E144" s="1005"/>
      <c r="F144" s="1006"/>
      <c r="G144" s="352">
        <v>25</v>
      </c>
      <c r="H144" s="1007" t="s">
        <v>613</v>
      </c>
      <c r="I144" s="352">
        <v>10</v>
      </c>
      <c r="J144" s="1004" t="str">
        <f>IF(I144="","",VLOOKUP(I144,$AI$1:$AK$1023,2,0))</f>
        <v>長島　秀明</v>
      </c>
      <c r="K144" s="1005"/>
      <c r="L144" s="1005"/>
      <c r="M144" s="1005"/>
      <c r="N144" s="1005"/>
      <c r="O144" s="1006"/>
      <c r="P144" s="238"/>
      <c r="Q144" s="238"/>
      <c r="R144" s="1004" t="str">
        <f>IF(X144="","",VLOOKUP(X144,$AI$1:$AK$1023,2,0))</f>
        <v>藤井　和彦</v>
      </c>
      <c r="S144" s="1005"/>
      <c r="T144" s="1005"/>
      <c r="U144" s="1005"/>
      <c r="V144" s="1005"/>
      <c r="W144" s="1006"/>
      <c r="X144" s="352">
        <v>17</v>
      </c>
      <c r="Y144" s="1007" t="s">
        <v>613</v>
      </c>
      <c r="Z144" s="352">
        <v>4</v>
      </c>
      <c r="AA144" s="1004" t="str">
        <f>IF(Z144="","",VLOOKUP(Z144,$AI$1:$AK$1023,2,0))</f>
        <v>吉田　信一</v>
      </c>
      <c r="AB144" s="1005"/>
      <c r="AC144" s="1005"/>
      <c r="AD144" s="1005"/>
      <c r="AE144" s="1005"/>
      <c r="AF144" s="1006"/>
      <c r="AL144" s="342"/>
    </row>
    <row r="145" spans="1:38" s="220" customFormat="1" ht="26.5" customHeight="1">
      <c r="A145" s="837" t="str">
        <f>IF(G144="","",VLOOKUP(G144,$AI$1:$AK$1023,3,0))</f>
        <v>シスコシステムズ</v>
      </c>
      <c r="B145" s="838"/>
      <c r="C145" s="838"/>
      <c r="D145" s="838"/>
      <c r="E145" s="838"/>
      <c r="F145" s="839"/>
      <c r="G145" s="350"/>
      <c r="H145" s="1007"/>
      <c r="I145" s="350"/>
      <c r="J145" s="837" t="str">
        <f>IF(I144="","",VLOOKUP(I144,$AI$1:$AK$1023,3,0))</f>
        <v>ディスタンス</v>
      </c>
      <c r="K145" s="838"/>
      <c r="L145" s="838"/>
      <c r="M145" s="838"/>
      <c r="N145" s="838"/>
      <c r="O145" s="839"/>
      <c r="P145" s="238"/>
      <c r="Q145" s="238"/>
      <c r="R145" s="837" t="str">
        <f>IF(X144="","",VLOOKUP(X144,$AI$1:$AK$1023,3,0))</f>
        <v>東京スマッシュ
クラブ  (TSC)</v>
      </c>
      <c r="S145" s="838"/>
      <c r="T145" s="838"/>
      <c r="U145" s="838"/>
      <c r="V145" s="838"/>
      <c r="W145" s="839"/>
      <c r="X145" s="350"/>
      <c r="Y145" s="1007"/>
      <c r="Z145" s="350"/>
      <c r="AA145" s="837" t="str">
        <f>IF(Z144="","",VLOOKUP(Z144,$AI$1:$AK$1023,3,0))</f>
        <v>ディスタンス</v>
      </c>
      <c r="AB145" s="838"/>
      <c r="AC145" s="838"/>
      <c r="AD145" s="838"/>
      <c r="AE145" s="838"/>
      <c r="AF145" s="839"/>
      <c r="AL145" s="342"/>
    </row>
    <row r="146" spans="1:38" s="220" customFormat="1" ht="26.5" customHeight="1">
      <c r="A146" s="238"/>
      <c r="B146" s="238"/>
      <c r="C146" s="238"/>
      <c r="D146" s="238"/>
      <c r="E146" s="350"/>
      <c r="F146" s="350"/>
      <c r="G146" s="350"/>
      <c r="H146" s="350"/>
      <c r="I146" s="350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350"/>
      <c r="W146" s="350"/>
      <c r="X146" s="350"/>
      <c r="Y146" s="350"/>
      <c r="Z146" s="350"/>
      <c r="AA146" s="238"/>
      <c r="AB146" s="238"/>
      <c r="AC146" s="238"/>
      <c r="AD146" s="238"/>
      <c r="AE146" s="238"/>
      <c r="AF146" s="238"/>
      <c r="AL146" s="342"/>
    </row>
    <row r="147" spans="1:38" s="220" customFormat="1" ht="26.5" customHeight="1">
      <c r="A147" s="238"/>
      <c r="B147" s="238"/>
      <c r="C147" s="1003">
        <v>1</v>
      </c>
      <c r="D147" s="1003"/>
      <c r="E147" s="350"/>
      <c r="F147" s="350"/>
      <c r="G147" s="350"/>
      <c r="H147" s="350"/>
      <c r="I147" s="350"/>
      <c r="J147" s="238"/>
      <c r="K147" s="238"/>
      <c r="L147" s="1003">
        <v>3</v>
      </c>
      <c r="M147" s="1003"/>
      <c r="N147" s="238"/>
      <c r="O147" s="238"/>
      <c r="P147" s="238"/>
      <c r="Q147" s="238"/>
      <c r="R147" s="238"/>
      <c r="S147" s="238"/>
      <c r="T147" s="1003">
        <v>0</v>
      </c>
      <c r="U147" s="1003"/>
      <c r="V147" s="350"/>
      <c r="W147" s="350"/>
      <c r="X147" s="350"/>
      <c r="Y147" s="350"/>
      <c r="Z147" s="350"/>
      <c r="AA147" s="238"/>
      <c r="AB147" s="238"/>
      <c r="AC147" s="1003">
        <v>3</v>
      </c>
      <c r="AD147" s="1003"/>
      <c r="AE147" s="238"/>
      <c r="AF147" s="238"/>
      <c r="AL147" s="342"/>
    </row>
    <row r="148" spans="1:38" s="220" customFormat="1" ht="26.5" customHeight="1">
      <c r="A148" s="238"/>
      <c r="B148" s="238"/>
      <c r="C148" s="1003"/>
      <c r="D148" s="1003"/>
      <c r="E148" s="350"/>
      <c r="F148" s="350"/>
      <c r="G148" s="350"/>
      <c r="H148" s="350"/>
      <c r="I148" s="350"/>
      <c r="J148" s="238"/>
      <c r="K148" s="238"/>
      <c r="L148" s="1003"/>
      <c r="M148" s="1003"/>
      <c r="N148" s="238"/>
      <c r="O148" s="238"/>
      <c r="P148" s="238"/>
      <c r="Q148" s="238"/>
      <c r="R148" s="238"/>
      <c r="S148" s="238"/>
      <c r="T148" s="1003"/>
      <c r="U148" s="1003"/>
      <c r="V148" s="350"/>
      <c r="W148" s="350"/>
      <c r="X148" s="350"/>
      <c r="Y148" s="350"/>
      <c r="Z148" s="350"/>
      <c r="AA148" s="238"/>
      <c r="AB148" s="238"/>
      <c r="AC148" s="1003"/>
      <c r="AD148" s="1003"/>
      <c r="AE148" s="238"/>
      <c r="AF148" s="238"/>
      <c r="AL148" s="342"/>
    </row>
    <row r="149" spans="1:38" s="220" customFormat="1" ht="26.5" customHeight="1">
      <c r="A149" s="238"/>
      <c r="B149" s="238"/>
      <c r="C149" s="238"/>
      <c r="D149" s="238"/>
      <c r="E149" s="350"/>
      <c r="F149" s="350"/>
      <c r="G149" s="350"/>
      <c r="H149" s="350"/>
      <c r="I149" s="350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350"/>
      <c r="W149" s="350"/>
      <c r="X149" s="350"/>
      <c r="Y149" s="350"/>
      <c r="Z149" s="350"/>
      <c r="AA149" s="238"/>
      <c r="AB149" s="238"/>
      <c r="AC149" s="238"/>
      <c r="AD149" s="238"/>
      <c r="AE149" s="238"/>
      <c r="AF149" s="238"/>
      <c r="AL149" s="342"/>
    </row>
    <row r="150" spans="1:38" s="220" customFormat="1" ht="26.5" customHeight="1">
      <c r="A150" s="353"/>
      <c r="B150" s="238"/>
      <c r="C150" s="354"/>
      <c r="D150" s="355"/>
      <c r="E150" s="356"/>
      <c r="F150" s="356"/>
      <c r="G150" s="356"/>
      <c r="H150" s="356"/>
      <c r="I150" s="356"/>
      <c r="J150" s="355"/>
      <c r="K150" s="355"/>
      <c r="L150" s="355"/>
      <c r="M150" s="357"/>
      <c r="N150" s="238"/>
      <c r="O150" s="238"/>
      <c r="P150" s="238"/>
      <c r="Q150" s="238"/>
      <c r="R150" s="353"/>
      <c r="S150" s="238"/>
      <c r="T150" s="354"/>
      <c r="U150" s="355"/>
      <c r="V150" s="356"/>
      <c r="W150" s="356"/>
      <c r="X150" s="356"/>
      <c r="Y150" s="356"/>
      <c r="Z150" s="356"/>
      <c r="AA150" s="355"/>
      <c r="AB150" s="355"/>
      <c r="AC150" s="355"/>
      <c r="AD150" s="357"/>
      <c r="AE150" s="238"/>
      <c r="AF150" s="238"/>
      <c r="AL150" s="342"/>
    </row>
    <row r="151" spans="1:38" s="220" customFormat="1" ht="26.5" customHeight="1" thickBot="1">
      <c r="A151" s="353"/>
      <c r="B151" s="238"/>
      <c r="C151" s="266"/>
      <c r="D151" s="358"/>
      <c r="E151" s="359"/>
      <c r="F151" s="1002">
        <v>15</v>
      </c>
      <c r="G151" s="1002"/>
      <c r="H151" s="360"/>
      <c r="I151" s="1002">
        <v>13</v>
      </c>
      <c r="J151" s="1002"/>
      <c r="K151" s="358"/>
      <c r="L151" s="358"/>
      <c r="M151" s="361"/>
      <c r="N151" s="238"/>
      <c r="O151" s="238"/>
      <c r="P151" s="238"/>
      <c r="Q151" s="238"/>
      <c r="R151" s="353"/>
      <c r="S151" s="238"/>
      <c r="T151" s="266"/>
      <c r="U151" s="358"/>
      <c r="V151" s="359"/>
      <c r="W151" s="1002">
        <v>9</v>
      </c>
      <c r="X151" s="1002"/>
      <c r="Y151" s="360"/>
      <c r="Z151" s="1002">
        <v>11</v>
      </c>
      <c r="AA151" s="1002"/>
      <c r="AB151" s="358"/>
      <c r="AC151" s="358"/>
      <c r="AD151" s="361"/>
      <c r="AE151" s="238"/>
      <c r="AF151" s="238"/>
      <c r="AL151" s="342"/>
    </row>
    <row r="152" spans="1:38" s="220" customFormat="1" ht="26.5" customHeight="1">
      <c r="A152" s="353"/>
      <c r="B152" s="238"/>
      <c r="C152" s="266"/>
      <c r="D152" s="358"/>
      <c r="E152" s="359"/>
      <c r="F152" s="1002"/>
      <c r="G152" s="1002"/>
      <c r="H152" s="359"/>
      <c r="I152" s="1002"/>
      <c r="J152" s="1002"/>
      <c r="K152" s="358"/>
      <c r="L152" s="358"/>
      <c r="M152" s="361"/>
      <c r="N152" s="238"/>
      <c r="O152" s="238"/>
      <c r="P152" s="238"/>
      <c r="Q152" s="238"/>
      <c r="R152" s="353"/>
      <c r="S152" s="238"/>
      <c r="T152" s="266"/>
      <c r="U152" s="358"/>
      <c r="V152" s="359"/>
      <c r="W152" s="1002"/>
      <c r="X152" s="1002"/>
      <c r="Y152" s="359"/>
      <c r="Z152" s="1002"/>
      <c r="AA152" s="1002"/>
      <c r="AB152" s="358"/>
      <c r="AC152" s="358"/>
      <c r="AD152" s="361"/>
      <c r="AE152" s="238"/>
      <c r="AF152" s="238"/>
      <c r="AL152" s="342"/>
    </row>
    <row r="153" spans="1:38" s="220" customFormat="1" ht="26.5" customHeight="1" thickBot="1">
      <c r="A153" s="353"/>
      <c r="B153" s="238"/>
      <c r="C153" s="266"/>
      <c r="D153" s="358"/>
      <c r="E153" s="359"/>
      <c r="F153" s="1002">
        <v>5</v>
      </c>
      <c r="G153" s="1002"/>
      <c r="H153" s="360"/>
      <c r="I153" s="1002">
        <v>11</v>
      </c>
      <c r="J153" s="1002"/>
      <c r="K153" s="358"/>
      <c r="L153" s="358"/>
      <c r="M153" s="361"/>
      <c r="N153" s="238"/>
      <c r="O153" s="238"/>
      <c r="P153" s="238"/>
      <c r="Q153" s="238"/>
      <c r="R153" s="353"/>
      <c r="S153" s="238"/>
      <c r="T153" s="266"/>
      <c r="U153" s="358"/>
      <c r="V153" s="359"/>
      <c r="W153" s="1002">
        <v>12</v>
      </c>
      <c r="X153" s="1002"/>
      <c r="Y153" s="360"/>
      <c r="Z153" s="1002">
        <v>14</v>
      </c>
      <c r="AA153" s="1002"/>
      <c r="AB153" s="358"/>
      <c r="AC153" s="358"/>
      <c r="AD153" s="361"/>
      <c r="AE153" s="238"/>
      <c r="AF153" s="238"/>
      <c r="AL153" s="342"/>
    </row>
    <row r="154" spans="1:38" s="220" customFormat="1" ht="26.5" customHeight="1">
      <c r="A154" s="353"/>
      <c r="B154" s="238"/>
      <c r="C154" s="266"/>
      <c r="D154" s="358"/>
      <c r="E154" s="359"/>
      <c r="F154" s="1002"/>
      <c r="G154" s="1002"/>
      <c r="H154" s="359"/>
      <c r="I154" s="1002"/>
      <c r="J154" s="1002"/>
      <c r="K154" s="358"/>
      <c r="L154" s="358"/>
      <c r="M154" s="361"/>
      <c r="N154" s="238"/>
      <c r="O154" s="238"/>
      <c r="P154" s="238"/>
      <c r="Q154" s="238"/>
      <c r="R154" s="353"/>
      <c r="S154" s="238"/>
      <c r="T154" s="266"/>
      <c r="U154" s="358"/>
      <c r="V154" s="359"/>
      <c r="W154" s="1002"/>
      <c r="X154" s="1002"/>
      <c r="Y154" s="359"/>
      <c r="Z154" s="1002"/>
      <c r="AA154" s="1002"/>
      <c r="AB154" s="358"/>
      <c r="AC154" s="358"/>
      <c r="AD154" s="361"/>
      <c r="AE154" s="238"/>
      <c r="AF154" s="238"/>
      <c r="AL154" s="342"/>
    </row>
    <row r="155" spans="1:38" s="220" customFormat="1" ht="26.5" customHeight="1" thickBot="1">
      <c r="A155" s="353"/>
      <c r="B155" s="238"/>
      <c r="C155" s="266"/>
      <c r="D155" s="358"/>
      <c r="E155" s="359"/>
      <c r="F155" s="1002">
        <v>6</v>
      </c>
      <c r="G155" s="1002"/>
      <c r="H155" s="360"/>
      <c r="I155" s="1002">
        <v>11</v>
      </c>
      <c r="J155" s="1002"/>
      <c r="K155" s="358"/>
      <c r="L155" s="358"/>
      <c r="M155" s="361"/>
      <c r="N155" s="238"/>
      <c r="O155" s="238"/>
      <c r="P155" s="238"/>
      <c r="Q155" s="238"/>
      <c r="R155" s="353"/>
      <c r="S155" s="238"/>
      <c r="T155" s="266"/>
      <c r="U155" s="358"/>
      <c r="V155" s="359"/>
      <c r="W155" s="1002">
        <v>9</v>
      </c>
      <c r="X155" s="1002"/>
      <c r="Y155" s="360"/>
      <c r="Z155" s="1002">
        <v>11</v>
      </c>
      <c r="AA155" s="1002"/>
      <c r="AB155" s="358"/>
      <c r="AC155" s="358"/>
      <c r="AD155" s="361"/>
      <c r="AE155" s="238"/>
      <c r="AF155" s="238"/>
      <c r="AL155" s="342"/>
    </row>
    <row r="156" spans="1:38" s="220" customFormat="1" ht="26.5" customHeight="1">
      <c r="A156" s="353"/>
      <c r="B156" s="238"/>
      <c r="C156" s="266"/>
      <c r="D156" s="358"/>
      <c r="E156" s="359"/>
      <c r="F156" s="1002"/>
      <c r="G156" s="1002"/>
      <c r="H156" s="359"/>
      <c r="I156" s="1002"/>
      <c r="J156" s="1002"/>
      <c r="K156" s="358"/>
      <c r="L156" s="358"/>
      <c r="M156" s="361"/>
      <c r="N156" s="238"/>
      <c r="O156" s="238"/>
      <c r="P156" s="238"/>
      <c r="Q156" s="238"/>
      <c r="R156" s="353"/>
      <c r="S156" s="238"/>
      <c r="T156" s="266"/>
      <c r="U156" s="358"/>
      <c r="V156" s="359"/>
      <c r="W156" s="1002"/>
      <c r="X156" s="1002"/>
      <c r="Y156" s="359"/>
      <c r="Z156" s="1002"/>
      <c r="AA156" s="1002"/>
      <c r="AB156" s="358"/>
      <c r="AC156" s="358"/>
      <c r="AD156" s="361"/>
      <c r="AE156" s="238"/>
      <c r="AF156" s="238"/>
      <c r="AL156" s="342"/>
    </row>
    <row r="157" spans="1:38" s="220" customFormat="1" ht="26.5" customHeight="1" thickBot="1">
      <c r="A157" s="353"/>
      <c r="B157" s="238"/>
      <c r="C157" s="266"/>
      <c r="D157" s="358"/>
      <c r="E157" s="359"/>
      <c r="F157" s="1002">
        <v>9</v>
      </c>
      <c r="G157" s="1002"/>
      <c r="H157" s="360"/>
      <c r="I157" s="1002">
        <v>11</v>
      </c>
      <c r="J157" s="1002"/>
      <c r="K157" s="358"/>
      <c r="L157" s="358"/>
      <c r="M157" s="361"/>
      <c r="N157" s="238"/>
      <c r="O157" s="238"/>
      <c r="P157" s="238"/>
      <c r="Q157" s="238"/>
      <c r="R157" s="353"/>
      <c r="S157" s="238"/>
      <c r="T157" s="266"/>
      <c r="U157" s="358"/>
      <c r="V157" s="359"/>
      <c r="W157" s="1002"/>
      <c r="X157" s="1002"/>
      <c r="Y157" s="360"/>
      <c r="Z157" s="1002"/>
      <c r="AA157" s="1002"/>
      <c r="AB157" s="358"/>
      <c r="AC157" s="358"/>
      <c r="AD157" s="361"/>
      <c r="AE157" s="238"/>
      <c r="AF157" s="238"/>
      <c r="AL157" s="342"/>
    </row>
    <row r="158" spans="1:38" s="220" customFormat="1" ht="26.5" customHeight="1">
      <c r="A158" s="353"/>
      <c r="B158" s="238"/>
      <c r="C158" s="266"/>
      <c r="D158" s="358"/>
      <c r="E158" s="359"/>
      <c r="F158" s="1002"/>
      <c r="G158" s="1002"/>
      <c r="H158" s="359"/>
      <c r="I158" s="1002"/>
      <c r="J158" s="1002"/>
      <c r="K158" s="358"/>
      <c r="L158" s="358"/>
      <c r="M158" s="361"/>
      <c r="N158" s="238"/>
      <c r="O158" s="238"/>
      <c r="P158" s="238"/>
      <c r="Q158" s="238"/>
      <c r="R158" s="353"/>
      <c r="S158" s="238"/>
      <c r="T158" s="266"/>
      <c r="U158" s="358"/>
      <c r="V158" s="359"/>
      <c r="W158" s="1002"/>
      <c r="X158" s="1002"/>
      <c r="Y158" s="359"/>
      <c r="Z158" s="1002"/>
      <c r="AA158" s="1002"/>
      <c r="AB158" s="358"/>
      <c r="AC158" s="358"/>
      <c r="AD158" s="361"/>
      <c r="AE158" s="238"/>
      <c r="AF158" s="238"/>
      <c r="AL158" s="342"/>
    </row>
    <row r="159" spans="1:38" s="220" customFormat="1" ht="26.5" customHeight="1" thickBot="1">
      <c r="A159" s="353"/>
      <c r="B159" s="238"/>
      <c r="C159" s="266"/>
      <c r="D159" s="358"/>
      <c r="E159" s="359"/>
      <c r="F159" s="1002"/>
      <c r="G159" s="1002"/>
      <c r="H159" s="360"/>
      <c r="I159" s="1002"/>
      <c r="J159" s="1002"/>
      <c r="K159" s="358"/>
      <c r="L159" s="358"/>
      <c r="M159" s="361"/>
      <c r="N159" s="238"/>
      <c r="O159" s="238"/>
      <c r="P159" s="238"/>
      <c r="Q159" s="238"/>
      <c r="R159" s="353"/>
      <c r="S159" s="238"/>
      <c r="T159" s="266"/>
      <c r="U159" s="358"/>
      <c r="V159" s="359"/>
      <c r="W159" s="1002"/>
      <c r="X159" s="1002"/>
      <c r="Y159" s="360"/>
      <c r="Z159" s="1002"/>
      <c r="AA159" s="1002"/>
      <c r="AB159" s="358"/>
      <c r="AC159" s="358"/>
      <c r="AD159" s="361"/>
      <c r="AE159" s="238"/>
      <c r="AF159" s="238"/>
      <c r="AL159" s="342"/>
    </row>
    <row r="160" spans="1:38" s="220" customFormat="1" ht="26.5" customHeight="1">
      <c r="A160" s="238"/>
      <c r="B160" s="238"/>
      <c r="C160" s="266"/>
      <c r="D160" s="358"/>
      <c r="E160" s="359"/>
      <c r="F160" s="1002"/>
      <c r="G160" s="1002"/>
      <c r="H160" s="359"/>
      <c r="I160" s="1002"/>
      <c r="J160" s="1002"/>
      <c r="K160" s="358"/>
      <c r="L160" s="358"/>
      <c r="M160" s="361"/>
      <c r="N160" s="238"/>
      <c r="O160" s="238"/>
      <c r="P160" s="238"/>
      <c r="Q160" s="238"/>
      <c r="R160" s="238"/>
      <c r="S160" s="238"/>
      <c r="T160" s="266"/>
      <c r="U160" s="358"/>
      <c r="V160" s="359"/>
      <c r="W160" s="1002"/>
      <c r="X160" s="1002"/>
      <c r="Y160" s="359"/>
      <c r="Z160" s="1002"/>
      <c r="AA160" s="1002"/>
      <c r="AB160" s="358"/>
      <c r="AC160" s="358"/>
      <c r="AD160" s="361"/>
      <c r="AE160" s="238"/>
      <c r="AF160" s="238"/>
      <c r="AL160" s="342"/>
    </row>
    <row r="161" spans="1:38" s="220" customFormat="1" ht="26.5" customHeight="1">
      <c r="A161" s="238"/>
      <c r="B161" s="238"/>
      <c r="C161" s="362"/>
      <c r="D161" s="363"/>
      <c r="E161" s="279"/>
      <c r="F161" s="279"/>
      <c r="G161" s="279"/>
      <c r="H161" s="279"/>
      <c r="I161" s="279"/>
      <c r="J161" s="363"/>
      <c r="K161" s="363"/>
      <c r="L161" s="363"/>
      <c r="M161" s="364"/>
      <c r="N161" s="238"/>
      <c r="O161" s="238"/>
      <c r="P161" s="238"/>
      <c r="Q161" s="238"/>
      <c r="R161" s="238"/>
      <c r="S161" s="238"/>
      <c r="T161" s="362"/>
      <c r="U161" s="363"/>
      <c r="V161" s="279"/>
      <c r="W161" s="279"/>
      <c r="X161" s="279"/>
      <c r="Y161" s="279"/>
      <c r="Z161" s="279"/>
      <c r="AA161" s="363"/>
      <c r="AB161" s="363"/>
      <c r="AC161" s="363"/>
      <c r="AD161" s="364"/>
      <c r="AE161" s="238"/>
      <c r="AF161" s="238"/>
      <c r="AL161" s="342"/>
    </row>
    <row r="162" spans="1:38" ht="8.25" customHeight="1"/>
    <row r="163" spans="1:38" s="220" customFormat="1" ht="26.25" customHeight="1">
      <c r="A163" s="238"/>
      <c r="B163" s="238"/>
      <c r="C163" s="238"/>
      <c r="D163" s="238"/>
      <c r="E163" s="768" t="s">
        <v>608</v>
      </c>
      <c r="F163" s="768"/>
      <c r="G163" s="768" t="s">
        <v>609</v>
      </c>
      <c r="H163" s="768"/>
      <c r="I163" s="768"/>
      <c r="J163" s="1001" t="s">
        <v>610</v>
      </c>
      <c r="K163" s="1001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768" t="s">
        <v>608</v>
      </c>
      <c r="W163" s="768"/>
      <c r="X163" s="768" t="s">
        <v>609</v>
      </c>
      <c r="Y163" s="768"/>
      <c r="Z163" s="768"/>
      <c r="AA163" s="1001" t="s">
        <v>610</v>
      </c>
      <c r="AB163" s="1001"/>
      <c r="AC163" s="238"/>
      <c r="AD163" s="238"/>
      <c r="AE163" s="238"/>
      <c r="AF163" s="238"/>
      <c r="AL163" s="342"/>
    </row>
    <row r="164" spans="1:38" s="220" customFormat="1" ht="26.5" customHeight="1">
      <c r="A164" s="343"/>
      <c r="B164" s="343"/>
      <c r="C164" s="343"/>
      <c r="D164" s="238"/>
      <c r="E164" s="992">
        <v>0.60416666666666663</v>
      </c>
      <c r="F164" s="993"/>
      <c r="G164" s="1008" t="s">
        <v>623</v>
      </c>
      <c r="H164" s="1009"/>
      <c r="I164" s="1010"/>
      <c r="J164" s="1000">
        <v>2</v>
      </c>
      <c r="K164" s="1000"/>
      <c r="L164" s="238"/>
      <c r="M164" s="238"/>
      <c r="N164" s="238"/>
      <c r="O164" s="238"/>
      <c r="P164" s="238"/>
      <c r="Q164" s="238"/>
      <c r="R164" s="343"/>
      <c r="S164" s="343"/>
      <c r="T164" s="343"/>
      <c r="U164" s="238"/>
      <c r="V164" s="992">
        <v>0.60416666666666663</v>
      </c>
      <c r="W164" s="993"/>
      <c r="X164" s="1008" t="s">
        <v>624</v>
      </c>
      <c r="Y164" s="1009"/>
      <c r="Z164" s="1010"/>
      <c r="AA164" s="1000">
        <v>1</v>
      </c>
      <c r="AB164" s="1000"/>
      <c r="AC164" s="238"/>
      <c r="AD164" s="238"/>
      <c r="AE164" s="238"/>
      <c r="AF164" s="238"/>
      <c r="AL164" s="342"/>
    </row>
    <row r="165" spans="1:38" s="220" customFormat="1" ht="26.5" customHeight="1">
      <c r="A165" s="343"/>
      <c r="B165" s="343"/>
      <c r="C165" s="343"/>
      <c r="D165" s="238"/>
      <c r="E165" s="993"/>
      <c r="F165" s="993"/>
      <c r="G165" s="1011"/>
      <c r="H165" s="1012"/>
      <c r="I165" s="1013"/>
      <c r="J165" s="1000"/>
      <c r="K165" s="1000"/>
      <c r="L165" s="238"/>
      <c r="M165" s="238"/>
      <c r="N165" s="238"/>
      <c r="O165" s="238"/>
      <c r="P165" s="238"/>
      <c r="Q165" s="238"/>
      <c r="R165" s="343"/>
      <c r="S165" s="343"/>
      <c r="T165" s="343"/>
      <c r="U165" s="238"/>
      <c r="V165" s="993"/>
      <c r="W165" s="993"/>
      <c r="X165" s="1011"/>
      <c r="Y165" s="1012"/>
      <c r="Z165" s="1013"/>
      <c r="AA165" s="1000"/>
      <c r="AB165" s="1000"/>
      <c r="AC165" s="238"/>
      <c r="AD165" s="238"/>
      <c r="AE165" s="238"/>
      <c r="AF165" s="238"/>
      <c r="AL165" s="342"/>
    </row>
    <row r="166" spans="1:38" s="220" customFormat="1" ht="26.5" customHeight="1">
      <c r="A166" s="238"/>
      <c r="B166" s="238"/>
      <c r="C166" s="238"/>
      <c r="D166" s="238"/>
      <c r="E166" s="350"/>
      <c r="F166" s="350"/>
      <c r="G166" s="350"/>
      <c r="H166" s="350"/>
      <c r="I166" s="350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350"/>
      <c r="W166" s="350"/>
      <c r="X166" s="350"/>
      <c r="Y166" s="350"/>
      <c r="Z166" s="350"/>
      <c r="AA166" s="238"/>
      <c r="AB166" s="238"/>
      <c r="AC166" s="238"/>
      <c r="AD166" s="238"/>
      <c r="AE166" s="238"/>
      <c r="AF166" s="238"/>
      <c r="AL166" s="342"/>
    </row>
    <row r="167" spans="1:38" s="220" customFormat="1" ht="26.5" customHeight="1">
      <c r="A167" s="1004" t="str">
        <f>IF(G167="","",VLOOKUP(G167,$AI$1:$AK$1023,2,0))</f>
        <v>渡邊　剛</v>
      </c>
      <c r="B167" s="1005"/>
      <c r="C167" s="1005"/>
      <c r="D167" s="1005"/>
      <c r="E167" s="1005"/>
      <c r="F167" s="1006"/>
      <c r="G167" s="352">
        <v>25</v>
      </c>
      <c r="H167" s="1007" t="s">
        <v>613</v>
      </c>
      <c r="I167" s="352">
        <v>17</v>
      </c>
      <c r="J167" s="1004" t="str">
        <f>IF(I167="","",VLOOKUP(I167,$AI$1:$AK$1023,2,0))</f>
        <v>藤井　和彦</v>
      </c>
      <c r="K167" s="1005"/>
      <c r="L167" s="1005"/>
      <c r="M167" s="1005"/>
      <c r="N167" s="1005"/>
      <c r="O167" s="1006"/>
      <c r="P167" s="238"/>
      <c r="Q167" s="238"/>
      <c r="R167" s="1004" t="str">
        <f>IF(X167="","",VLOOKUP(X167,$AI$1:$AK$1023,2,0))</f>
        <v>長島　秀明</v>
      </c>
      <c r="S167" s="1005"/>
      <c r="T167" s="1005"/>
      <c r="U167" s="1005"/>
      <c r="V167" s="1005"/>
      <c r="W167" s="1006"/>
      <c r="X167" s="352">
        <v>10</v>
      </c>
      <c r="Y167" s="1007" t="s">
        <v>613</v>
      </c>
      <c r="Z167" s="352">
        <v>4</v>
      </c>
      <c r="AA167" s="1004" t="str">
        <f>IF(Z167="","",VLOOKUP(Z167,$AI$1:$AK$1023,2,0))</f>
        <v>吉田　信一</v>
      </c>
      <c r="AB167" s="1005"/>
      <c r="AC167" s="1005"/>
      <c r="AD167" s="1005"/>
      <c r="AE167" s="1005"/>
      <c r="AF167" s="1006"/>
      <c r="AL167" s="342"/>
    </row>
    <row r="168" spans="1:38" s="220" customFormat="1" ht="26.5" customHeight="1">
      <c r="A168" s="837" t="str">
        <f>IF(G167="","",VLOOKUP(G167,$AI$1:$AK$1023,3,0))</f>
        <v>シスコシステムズ</v>
      </c>
      <c r="B168" s="838"/>
      <c r="C168" s="838"/>
      <c r="D168" s="838"/>
      <c r="E168" s="838"/>
      <c r="F168" s="839"/>
      <c r="G168" s="350"/>
      <c r="H168" s="1007"/>
      <c r="I168" s="350"/>
      <c r="J168" s="837" t="str">
        <f>IF(I167="","",VLOOKUP(I167,$AI$1:$AK$1023,3,0))</f>
        <v>東京スマッシュ
クラブ  (TSC)</v>
      </c>
      <c r="K168" s="838"/>
      <c r="L168" s="838"/>
      <c r="M168" s="838"/>
      <c r="N168" s="838"/>
      <c r="O168" s="839"/>
      <c r="P168" s="238"/>
      <c r="Q168" s="238"/>
      <c r="R168" s="837" t="str">
        <f>IF(X167="","",VLOOKUP(X167,$AI$1:$AK$1023,3,0))</f>
        <v>ディスタンス</v>
      </c>
      <c r="S168" s="838"/>
      <c r="T168" s="838"/>
      <c r="U168" s="838"/>
      <c r="V168" s="838"/>
      <c r="W168" s="839"/>
      <c r="X168" s="350"/>
      <c r="Y168" s="1007"/>
      <c r="Z168" s="350"/>
      <c r="AA168" s="837" t="str">
        <f>IF(Z167="","",VLOOKUP(Z167,$AI$1:$AK$1023,3,0))</f>
        <v>ディスタンス</v>
      </c>
      <c r="AB168" s="838"/>
      <c r="AC168" s="838"/>
      <c r="AD168" s="838"/>
      <c r="AE168" s="838"/>
      <c r="AF168" s="839"/>
      <c r="AL168" s="342"/>
    </row>
    <row r="169" spans="1:38" s="220" customFormat="1" ht="26.5" customHeight="1">
      <c r="A169" s="238"/>
      <c r="B169" s="238"/>
      <c r="C169" s="238"/>
      <c r="D169" s="238"/>
      <c r="E169" s="350"/>
      <c r="F169" s="350"/>
      <c r="G169" s="350"/>
      <c r="H169" s="350"/>
      <c r="I169" s="350"/>
      <c r="J169" s="238"/>
      <c r="K169" s="238"/>
      <c r="L169" s="238"/>
      <c r="M169" s="238"/>
      <c r="N169" s="238"/>
      <c r="O169" s="238"/>
      <c r="P169" s="238"/>
      <c r="Q169" s="238"/>
      <c r="R169" s="238"/>
      <c r="S169" s="238"/>
      <c r="T169" s="238"/>
      <c r="U169" s="238"/>
      <c r="V169" s="350"/>
      <c r="W169" s="350"/>
      <c r="X169" s="350"/>
      <c r="Y169" s="350"/>
      <c r="Z169" s="350"/>
      <c r="AA169" s="238"/>
      <c r="AB169" s="238"/>
      <c r="AC169" s="238"/>
      <c r="AD169" s="238"/>
      <c r="AE169" s="238"/>
      <c r="AF169" s="238"/>
      <c r="AL169" s="342"/>
    </row>
    <row r="170" spans="1:38" s="220" customFormat="1" ht="26.5" customHeight="1">
      <c r="A170" s="238"/>
      <c r="B170" s="238"/>
      <c r="C170" s="1003">
        <v>1</v>
      </c>
      <c r="D170" s="1003"/>
      <c r="E170" s="350"/>
      <c r="F170" s="350"/>
      <c r="G170" s="350"/>
      <c r="H170" s="350"/>
      <c r="I170" s="350"/>
      <c r="J170" s="238"/>
      <c r="K170" s="238"/>
      <c r="L170" s="1003">
        <v>3</v>
      </c>
      <c r="M170" s="1003"/>
      <c r="N170" s="238"/>
      <c r="O170" s="238"/>
      <c r="P170" s="238"/>
      <c r="Q170" s="238"/>
      <c r="R170" s="238"/>
      <c r="S170" s="238"/>
      <c r="T170" s="1003">
        <v>2</v>
      </c>
      <c r="U170" s="1003"/>
      <c r="V170" s="350"/>
      <c r="W170" s="350"/>
      <c r="X170" s="350"/>
      <c r="Y170" s="350"/>
      <c r="Z170" s="350"/>
      <c r="AA170" s="238"/>
      <c r="AB170" s="238"/>
      <c r="AC170" s="1003">
        <v>3</v>
      </c>
      <c r="AD170" s="1003"/>
      <c r="AE170" s="238"/>
      <c r="AF170" s="238"/>
      <c r="AL170" s="342"/>
    </row>
    <row r="171" spans="1:38" s="220" customFormat="1" ht="26.5" customHeight="1">
      <c r="A171" s="238"/>
      <c r="B171" s="238"/>
      <c r="C171" s="1003"/>
      <c r="D171" s="1003"/>
      <c r="E171" s="350"/>
      <c r="F171" s="350"/>
      <c r="G171" s="350"/>
      <c r="H171" s="350"/>
      <c r="I171" s="350"/>
      <c r="J171" s="238"/>
      <c r="K171" s="238"/>
      <c r="L171" s="1003"/>
      <c r="M171" s="1003"/>
      <c r="N171" s="238"/>
      <c r="O171" s="238"/>
      <c r="P171" s="238"/>
      <c r="Q171" s="238"/>
      <c r="R171" s="238"/>
      <c r="S171" s="238"/>
      <c r="T171" s="1003"/>
      <c r="U171" s="1003"/>
      <c r="V171" s="350"/>
      <c r="W171" s="350"/>
      <c r="X171" s="350"/>
      <c r="Y171" s="350"/>
      <c r="Z171" s="350"/>
      <c r="AA171" s="238"/>
      <c r="AB171" s="238"/>
      <c r="AC171" s="1003"/>
      <c r="AD171" s="1003"/>
      <c r="AE171" s="238"/>
      <c r="AF171" s="238"/>
      <c r="AL171" s="342"/>
    </row>
    <row r="172" spans="1:38" s="220" customFormat="1" ht="26.5" customHeight="1">
      <c r="A172" s="238"/>
      <c r="B172" s="238"/>
      <c r="C172" s="238"/>
      <c r="D172" s="238"/>
      <c r="E172" s="350"/>
      <c r="F172" s="350"/>
      <c r="G172" s="350"/>
      <c r="H172" s="350"/>
      <c r="I172" s="350"/>
      <c r="J172" s="238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350"/>
      <c r="W172" s="350"/>
      <c r="X172" s="350"/>
      <c r="Y172" s="350"/>
      <c r="Z172" s="350"/>
      <c r="AA172" s="238"/>
      <c r="AB172" s="238"/>
      <c r="AC172" s="238"/>
      <c r="AD172" s="238"/>
      <c r="AE172" s="238"/>
      <c r="AF172" s="238"/>
      <c r="AL172" s="342"/>
    </row>
    <row r="173" spans="1:38" s="220" customFormat="1" ht="26.5" customHeight="1">
      <c r="A173" s="353"/>
      <c r="B173" s="238"/>
      <c r="C173" s="354"/>
      <c r="D173" s="355"/>
      <c r="E173" s="356"/>
      <c r="F173" s="356"/>
      <c r="G173" s="356"/>
      <c r="H173" s="356"/>
      <c r="I173" s="356"/>
      <c r="J173" s="355"/>
      <c r="K173" s="355"/>
      <c r="L173" s="355"/>
      <c r="M173" s="357"/>
      <c r="N173" s="238"/>
      <c r="O173" s="238"/>
      <c r="P173" s="238"/>
      <c r="Q173" s="238"/>
      <c r="R173" s="353"/>
      <c r="S173" s="238"/>
      <c r="T173" s="354"/>
      <c r="U173" s="355"/>
      <c r="V173" s="356"/>
      <c r="W173" s="356"/>
      <c r="X173" s="356"/>
      <c r="Y173" s="356"/>
      <c r="Z173" s="356"/>
      <c r="AA173" s="355"/>
      <c r="AB173" s="355"/>
      <c r="AC173" s="355"/>
      <c r="AD173" s="357"/>
      <c r="AE173" s="238"/>
      <c r="AF173" s="238"/>
      <c r="AL173" s="342"/>
    </row>
    <row r="174" spans="1:38" s="220" customFormat="1" ht="26.5" customHeight="1" thickBot="1">
      <c r="A174" s="353"/>
      <c r="B174" s="238"/>
      <c r="C174" s="266"/>
      <c r="D174" s="358"/>
      <c r="E174" s="359"/>
      <c r="F174" s="1002">
        <v>6</v>
      </c>
      <c r="G174" s="1002"/>
      <c r="H174" s="360"/>
      <c r="I174" s="1002">
        <v>11</v>
      </c>
      <c r="J174" s="1002"/>
      <c r="K174" s="358"/>
      <c r="L174" s="358"/>
      <c r="M174" s="361"/>
      <c r="N174" s="238"/>
      <c r="O174" s="238"/>
      <c r="P174" s="238"/>
      <c r="Q174" s="238"/>
      <c r="R174" s="353"/>
      <c r="S174" s="238"/>
      <c r="T174" s="266"/>
      <c r="U174" s="358"/>
      <c r="V174" s="359"/>
      <c r="W174" s="1002">
        <v>12</v>
      </c>
      <c r="X174" s="1002"/>
      <c r="Y174" s="360"/>
      <c r="Z174" s="1002">
        <v>14</v>
      </c>
      <c r="AA174" s="1002"/>
      <c r="AB174" s="358"/>
      <c r="AC174" s="358"/>
      <c r="AD174" s="361"/>
      <c r="AE174" s="238"/>
      <c r="AF174" s="238"/>
      <c r="AL174" s="342"/>
    </row>
    <row r="175" spans="1:38" s="220" customFormat="1" ht="26.5" customHeight="1">
      <c r="A175" s="353"/>
      <c r="B175" s="238"/>
      <c r="C175" s="266"/>
      <c r="D175" s="358"/>
      <c r="E175" s="359"/>
      <c r="F175" s="1002"/>
      <c r="G175" s="1002"/>
      <c r="H175" s="359"/>
      <c r="I175" s="1002"/>
      <c r="J175" s="1002"/>
      <c r="K175" s="358"/>
      <c r="L175" s="358"/>
      <c r="M175" s="361"/>
      <c r="N175" s="238"/>
      <c r="O175" s="238"/>
      <c r="P175" s="238"/>
      <c r="Q175" s="238"/>
      <c r="R175" s="353"/>
      <c r="S175" s="238"/>
      <c r="T175" s="266"/>
      <c r="U175" s="358"/>
      <c r="V175" s="359"/>
      <c r="W175" s="1002"/>
      <c r="X175" s="1002"/>
      <c r="Y175" s="359"/>
      <c r="Z175" s="1002"/>
      <c r="AA175" s="1002"/>
      <c r="AB175" s="358"/>
      <c r="AC175" s="358"/>
      <c r="AD175" s="361"/>
      <c r="AE175" s="238"/>
      <c r="AF175" s="238"/>
      <c r="AL175" s="342"/>
    </row>
    <row r="176" spans="1:38" s="220" customFormat="1" ht="26.5" customHeight="1" thickBot="1">
      <c r="A176" s="353"/>
      <c r="B176" s="238"/>
      <c r="C176" s="266"/>
      <c r="D176" s="358"/>
      <c r="E176" s="359"/>
      <c r="F176" s="1002">
        <v>5</v>
      </c>
      <c r="G176" s="1002"/>
      <c r="H176" s="360"/>
      <c r="I176" s="1002">
        <v>11</v>
      </c>
      <c r="J176" s="1002"/>
      <c r="K176" s="358"/>
      <c r="L176" s="358"/>
      <c r="M176" s="361"/>
      <c r="N176" s="238"/>
      <c r="O176" s="238"/>
      <c r="P176" s="238"/>
      <c r="Q176" s="238"/>
      <c r="R176" s="353"/>
      <c r="S176" s="238"/>
      <c r="T176" s="266"/>
      <c r="U176" s="358"/>
      <c r="V176" s="359"/>
      <c r="W176" s="1002">
        <v>11</v>
      </c>
      <c r="X176" s="1002"/>
      <c r="Y176" s="360"/>
      <c r="Z176" s="1002">
        <v>4</v>
      </c>
      <c r="AA176" s="1002"/>
      <c r="AB176" s="358"/>
      <c r="AC176" s="358"/>
      <c r="AD176" s="361"/>
      <c r="AE176" s="238"/>
      <c r="AF176" s="238"/>
      <c r="AL176" s="342"/>
    </row>
    <row r="177" spans="1:39" s="220" customFormat="1" ht="26.5" customHeight="1">
      <c r="A177" s="353"/>
      <c r="B177" s="238"/>
      <c r="C177" s="266"/>
      <c r="D177" s="358"/>
      <c r="E177" s="359"/>
      <c r="F177" s="1002"/>
      <c r="G177" s="1002"/>
      <c r="H177" s="359"/>
      <c r="I177" s="1002"/>
      <c r="J177" s="1002"/>
      <c r="K177" s="358"/>
      <c r="L177" s="358"/>
      <c r="M177" s="361"/>
      <c r="N177" s="238"/>
      <c r="O177" s="238"/>
      <c r="P177" s="238"/>
      <c r="Q177" s="238"/>
      <c r="R177" s="353"/>
      <c r="S177" s="238"/>
      <c r="T177" s="266"/>
      <c r="U177" s="358"/>
      <c r="V177" s="359"/>
      <c r="W177" s="1002"/>
      <c r="X177" s="1002"/>
      <c r="Y177" s="359"/>
      <c r="Z177" s="1002"/>
      <c r="AA177" s="1002"/>
      <c r="AB177" s="358"/>
      <c r="AC177" s="358"/>
      <c r="AD177" s="361"/>
      <c r="AE177" s="238"/>
      <c r="AF177" s="238"/>
      <c r="AL177" s="342"/>
    </row>
    <row r="178" spans="1:39" s="220" customFormat="1" ht="26.5" customHeight="1" thickBot="1">
      <c r="A178" s="353"/>
      <c r="B178" s="238"/>
      <c r="C178" s="266"/>
      <c r="D178" s="358"/>
      <c r="E178" s="359"/>
      <c r="F178" s="1002">
        <v>11</v>
      </c>
      <c r="G178" s="1002"/>
      <c r="H178" s="360"/>
      <c r="I178" s="1002">
        <v>9</v>
      </c>
      <c r="J178" s="1002"/>
      <c r="K178" s="358"/>
      <c r="L178" s="358"/>
      <c r="M178" s="361"/>
      <c r="N178" s="238"/>
      <c r="O178" s="238"/>
      <c r="P178" s="238"/>
      <c r="Q178" s="238"/>
      <c r="R178" s="353"/>
      <c r="S178" s="238"/>
      <c r="T178" s="266"/>
      <c r="U178" s="358"/>
      <c r="V178" s="359"/>
      <c r="W178" s="1002">
        <v>11</v>
      </c>
      <c r="X178" s="1002"/>
      <c r="Y178" s="360"/>
      <c r="Z178" s="1002">
        <v>8</v>
      </c>
      <c r="AA178" s="1002"/>
      <c r="AB178" s="358"/>
      <c r="AC178" s="358"/>
      <c r="AD178" s="361"/>
      <c r="AE178" s="238"/>
      <c r="AF178" s="238"/>
      <c r="AL178" s="342"/>
    </row>
    <row r="179" spans="1:39" s="220" customFormat="1" ht="26.5" customHeight="1">
      <c r="A179" s="353"/>
      <c r="B179" s="238"/>
      <c r="C179" s="266"/>
      <c r="D179" s="358"/>
      <c r="E179" s="359"/>
      <c r="F179" s="1002"/>
      <c r="G179" s="1002"/>
      <c r="H179" s="359"/>
      <c r="I179" s="1002"/>
      <c r="J179" s="1002"/>
      <c r="K179" s="358"/>
      <c r="L179" s="358"/>
      <c r="M179" s="361"/>
      <c r="N179" s="238"/>
      <c r="O179" s="238"/>
      <c r="P179" s="238"/>
      <c r="Q179" s="238"/>
      <c r="R179" s="353"/>
      <c r="S179" s="238"/>
      <c r="T179" s="266"/>
      <c r="U179" s="358"/>
      <c r="V179" s="359"/>
      <c r="W179" s="1002"/>
      <c r="X179" s="1002"/>
      <c r="Y179" s="359"/>
      <c r="Z179" s="1002"/>
      <c r="AA179" s="1002"/>
      <c r="AB179" s="358"/>
      <c r="AC179" s="358"/>
      <c r="AD179" s="361"/>
      <c r="AE179" s="238"/>
      <c r="AF179" s="238"/>
      <c r="AL179" s="342"/>
    </row>
    <row r="180" spans="1:39" s="220" customFormat="1" ht="26.5" customHeight="1" thickBot="1">
      <c r="A180" s="353"/>
      <c r="B180" s="238"/>
      <c r="C180" s="266"/>
      <c r="D180" s="358"/>
      <c r="E180" s="359"/>
      <c r="F180" s="1002">
        <v>3</v>
      </c>
      <c r="G180" s="1002"/>
      <c r="H180" s="360"/>
      <c r="I180" s="1002">
        <v>11</v>
      </c>
      <c r="J180" s="1002"/>
      <c r="K180" s="358"/>
      <c r="L180" s="358"/>
      <c r="M180" s="361"/>
      <c r="N180" s="238"/>
      <c r="O180" s="238"/>
      <c r="P180" s="238"/>
      <c r="Q180" s="238"/>
      <c r="R180" s="353"/>
      <c r="S180" s="238"/>
      <c r="T180" s="266"/>
      <c r="U180" s="358"/>
      <c r="V180" s="359"/>
      <c r="W180" s="1002">
        <v>6</v>
      </c>
      <c r="X180" s="1002"/>
      <c r="Y180" s="360"/>
      <c r="Z180" s="1002">
        <v>11</v>
      </c>
      <c r="AA180" s="1002"/>
      <c r="AB180" s="358"/>
      <c r="AC180" s="358"/>
      <c r="AD180" s="361"/>
      <c r="AE180" s="238"/>
      <c r="AF180" s="238"/>
      <c r="AL180" s="342"/>
    </row>
    <row r="181" spans="1:39" s="220" customFormat="1" ht="26.5" customHeight="1">
      <c r="A181" s="353"/>
      <c r="B181" s="238"/>
      <c r="C181" s="266"/>
      <c r="D181" s="358"/>
      <c r="E181" s="359"/>
      <c r="F181" s="1002"/>
      <c r="G181" s="1002"/>
      <c r="H181" s="359"/>
      <c r="I181" s="1002"/>
      <c r="J181" s="1002"/>
      <c r="K181" s="358"/>
      <c r="L181" s="358"/>
      <c r="M181" s="361"/>
      <c r="N181" s="238"/>
      <c r="O181" s="238"/>
      <c r="P181" s="238"/>
      <c r="Q181" s="238"/>
      <c r="R181" s="353"/>
      <c r="S181" s="238"/>
      <c r="T181" s="266"/>
      <c r="U181" s="358"/>
      <c r="V181" s="359"/>
      <c r="W181" s="1002"/>
      <c r="X181" s="1002"/>
      <c r="Y181" s="359"/>
      <c r="Z181" s="1002"/>
      <c r="AA181" s="1002"/>
      <c r="AB181" s="358"/>
      <c r="AC181" s="358"/>
      <c r="AD181" s="361"/>
      <c r="AE181" s="238"/>
      <c r="AF181" s="238"/>
      <c r="AL181" s="342"/>
    </row>
    <row r="182" spans="1:39" s="220" customFormat="1" ht="26.5" customHeight="1" thickBot="1">
      <c r="A182" s="353"/>
      <c r="B182" s="238"/>
      <c r="C182" s="266"/>
      <c r="D182" s="358"/>
      <c r="E182" s="359"/>
      <c r="F182" s="1002"/>
      <c r="G182" s="1002"/>
      <c r="H182" s="360"/>
      <c r="I182" s="1002"/>
      <c r="J182" s="1002"/>
      <c r="K182" s="358"/>
      <c r="L182" s="358"/>
      <c r="M182" s="361"/>
      <c r="N182" s="238"/>
      <c r="O182" s="238"/>
      <c r="P182" s="238"/>
      <c r="Q182" s="238"/>
      <c r="R182" s="353"/>
      <c r="S182" s="238"/>
      <c r="T182" s="266"/>
      <c r="U182" s="358"/>
      <c r="V182" s="359"/>
      <c r="W182" s="1002">
        <v>9</v>
      </c>
      <c r="X182" s="1002"/>
      <c r="Y182" s="360"/>
      <c r="Z182" s="1002">
        <v>11</v>
      </c>
      <c r="AA182" s="1002"/>
      <c r="AB182" s="358"/>
      <c r="AC182" s="358"/>
      <c r="AD182" s="361"/>
      <c r="AE182" s="238"/>
      <c r="AF182" s="238"/>
      <c r="AL182" s="342"/>
    </row>
    <row r="183" spans="1:39" s="220" customFormat="1" ht="26.5" customHeight="1">
      <c r="A183" s="238"/>
      <c r="B183" s="238"/>
      <c r="C183" s="266"/>
      <c r="D183" s="358"/>
      <c r="E183" s="359"/>
      <c r="F183" s="1002"/>
      <c r="G183" s="1002"/>
      <c r="H183" s="359"/>
      <c r="I183" s="1002"/>
      <c r="J183" s="1002"/>
      <c r="K183" s="358"/>
      <c r="L183" s="358"/>
      <c r="M183" s="361"/>
      <c r="N183" s="238"/>
      <c r="O183" s="238"/>
      <c r="P183" s="238"/>
      <c r="Q183" s="238"/>
      <c r="R183" s="238"/>
      <c r="S183" s="238"/>
      <c r="T183" s="266"/>
      <c r="U183" s="358"/>
      <c r="V183" s="359"/>
      <c r="W183" s="1002"/>
      <c r="X183" s="1002"/>
      <c r="Y183" s="359"/>
      <c r="Z183" s="1002"/>
      <c r="AA183" s="1002"/>
      <c r="AB183" s="358"/>
      <c r="AC183" s="358"/>
      <c r="AD183" s="361"/>
      <c r="AE183" s="238"/>
      <c r="AF183" s="238"/>
      <c r="AL183" s="342"/>
    </row>
    <row r="184" spans="1:39" s="220" customFormat="1" ht="26.5" customHeight="1">
      <c r="A184" s="238"/>
      <c r="B184" s="238"/>
      <c r="C184" s="362"/>
      <c r="D184" s="363"/>
      <c r="E184" s="279"/>
      <c r="F184" s="279"/>
      <c r="G184" s="279"/>
      <c r="H184" s="279"/>
      <c r="I184" s="279"/>
      <c r="J184" s="363"/>
      <c r="K184" s="363"/>
      <c r="L184" s="363"/>
      <c r="M184" s="364"/>
      <c r="N184" s="238"/>
      <c r="O184" s="238"/>
      <c r="P184" s="238"/>
      <c r="Q184" s="238"/>
      <c r="R184" s="238"/>
      <c r="S184" s="238"/>
      <c r="T184" s="362"/>
      <c r="U184" s="363"/>
      <c r="V184" s="279"/>
      <c r="W184" s="279"/>
      <c r="X184" s="279"/>
      <c r="Y184" s="279"/>
      <c r="Z184" s="279"/>
      <c r="AA184" s="363"/>
      <c r="AB184" s="363"/>
      <c r="AC184" s="363"/>
      <c r="AD184" s="364"/>
      <c r="AE184" s="238"/>
      <c r="AF184" s="238"/>
      <c r="AL184" s="342"/>
    </row>
    <row r="185" spans="1:39" ht="8.25" customHeight="1"/>
    <row r="186" spans="1:39" s="220" customFormat="1" ht="26.25" customHeight="1">
      <c r="A186" s="238"/>
      <c r="B186" s="238"/>
      <c r="C186" s="238"/>
      <c r="D186" s="238"/>
      <c r="E186" s="1018" t="s">
        <v>608</v>
      </c>
      <c r="F186" s="1019"/>
      <c r="G186" s="1018" t="s">
        <v>609</v>
      </c>
      <c r="H186" s="1020"/>
      <c r="I186" s="1019"/>
      <c r="J186" s="1021" t="s">
        <v>610</v>
      </c>
      <c r="K186" s="1022"/>
      <c r="L186" s="238"/>
      <c r="M186" s="238"/>
      <c r="N186" s="238"/>
      <c r="O186" s="238"/>
      <c r="P186" s="238"/>
      <c r="Q186" s="238"/>
      <c r="R186" s="238"/>
      <c r="S186" s="238"/>
      <c r="T186" s="238"/>
      <c r="U186" s="238"/>
      <c r="V186" s="1018" t="s">
        <v>608</v>
      </c>
      <c r="W186" s="1019"/>
      <c r="X186" s="1018" t="s">
        <v>609</v>
      </c>
      <c r="Y186" s="1020"/>
      <c r="Z186" s="1019"/>
      <c r="AA186" s="1021" t="s">
        <v>610</v>
      </c>
      <c r="AB186" s="1022"/>
      <c r="AC186" s="238"/>
      <c r="AD186" s="238"/>
      <c r="AE186" s="238"/>
      <c r="AF186" s="238"/>
      <c r="AH186"/>
      <c r="AI186"/>
      <c r="AJ186"/>
      <c r="AK186"/>
      <c r="AL186"/>
      <c r="AM186"/>
    </row>
    <row r="187" spans="1:39" s="220" customFormat="1" ht="26.5" customHeight="1">
      <c r="A187" s="343"/>
      <c r="B187" s="343"/>
      <c r="C187" s="343"/>
      <c r="D187" s="238"/>
      <c r="E187" s="992">
        <v>0.54166666666666663</v>
      </c>
      <c r="F187" s="993"/>
      <c r="G187" s="994" t="s">
        <v>625</v>
      </c>
      <c r="H187" s="995"/>
      <c r="I187" s="996"/>
      <c r="J187" s="1014">
        <v>9</v>
      </c>
      <c r="K187" s="1015"/>
      <c r="L187" s="238"/>
      <c r="M187" s="238"/>
      <c r="N187" s="238"/>
      <c r="O187" s="238"/>
      <c r="P187" s="238"/>
      <c r="Q187" s="238"/>
      <c r="R187" s="343"/>
      <c r="S187" s="343"/>
      <c r="T187" s="343"/>
      <c r="U187" s="238"/>
      <c r="V187" s="992">
        <v>0.54166666666666663</v>
      </c>
      <c r="W187" s="993"/>
      <c r="X187" s="994" t="s">
        <v>626</v>
      </c>
      <c r="Y187" s="995"/>
      <c r="Z187" s="996"/>
      <c r="AA187" s="1014">
        <v>10</v>
      </c>
      <c r="AB187" s="1015"/>
      <c r="AC187" s="238"/>
      <c r="AD187" s="238"/>
      <c r="AE187" s="238"/>
      <c r="AF187" s="238"/>
      <c r="AH187"/>
      <c r="AI187"/>
      <c r="AJ187"/>
      <c r="AK187"/>
      <c r="AL187"/>
      <c r="AM187"/>
    </row>
    <row r="188" spans="1:39" s="220" customFormat="1" ht="26.5" customHeight="1">
      <c r="A188" s="343"/>
      <c r="B188" s="343"/>
      <c r="C188" s="343"/>
      <c r="D188" s="238"/>
      <c r="E188" s="993"/>
      <c r="F188" s="993"/>
      <c r="G188" s="997"/>
      <c r="H188" s="998"/>
      <c r="I188" s="999"/>
      <c r="J188" s="1016"/>
      <c r="K188" s="1017"/>
      <c r="L188" s="238"/>
      <c r="M188" s="238"/>
      <c r="N188" s="238"/>
      <c r="O188" s="238"/>
      <c r="P188" s="238"/>
      <c r="Q188" s="238"/>
      <c r="R188" s="343"/>
      <c r="S188" s="343"/>
      <c r="T188" s="343"/>
      <c r="U188" s="238"/>
      <c r="V188" s="993"/>
      <c r="W188" s="993"/>
      <c r="X188" s="997"/>
      <c r="Y188" s="998"/>
      <c r="Z188" s="999"/>
      <c r="AA188" s="1016"/>
      <c r="AB188" s="1017"/>
      <c r="AC188" s="238"/>
      <c r="AD188" s="238"/>
      <c r="AE188" s="238"/>
      <c r="AF188" s="238"/>
      <c r="AH188"/>
      <c r="AI188"/>
      <c r="AJ188"/>
      <c r="AK188"/>
      <c r="AL188"/>
      <c r="AM188"/>
    </row>
    <row r="189" spans="1:39" s="220" customFormat="1" ht="26.5" customHeight="1">
      <c r="A189" s="238"/>
      <c r="B189" s="238"/>
      <c r="C189" s="238"/>
      <c r="D189" s="238"/>
      <c r="E189" s="350"/>
      <c r="F189" s="350"/>
      <c r="G189" s="350"/>
      <c r="H189" s="350"/>
      <c r="I189" s="350"/>
      <c r="J189" s="238"/>
      <c r="K189" s="238"/>
      <c r="L189" s="238"/>
      <c r="M189" s="238"/>
      <c r="N189" s="238"/>
      <c r="O189" s="238"/>
      <c r="P189" s="238"/>
      <c r="Q189" s="238"/>
      <c r="R189" s="238"/>
      <c r="S189" s="238"/>
      <c r="T189" s="238"/>
      <c r="U189" s="238"/>
      <c r="V189" s="350"/>
      <c r="W189" s="350"/>
      <c r="X189" s="350"/>
      <c r="Y189" s="350"/>
      <c r="Z189" s="350"/>
      <c r="AA189" s="238"/>
      <c r="AB189" s="238"/>
      <c r="AC189" s="238"/>
      <c r="AD189" s="238"/>
      <c r="AE189" s="238"/>
      <c r="AF189" s="238"/>
      <c r="AH189"/>
      <c r="AI189"/>
      <c r="AJ189"/>
      <c r="AK189"/>
      <c r="AL189"/>
      <c r="AM189"/>
    </row>
    <row r="190" spans="1:39" s="220" customFormat="1" ht="26.5" customHeight="1">
      <c r="A190" s="1004" t="str">
        <f>IF(G190="","",VLOOKUP(G190,$AI$1:$AK$1023,2,0))</f>
        <v>伊東　一浩</v>
      </c>
      <c r="B190" s="1005"/>
      <c r="C190" s="1005"/>
      <c r="D190" s="1005"/>
      <c r="E190" s="1005"/>
      <c r="F190" s="1006"/>
      <c r="G190" s="352">
        <v>29</v>
      </c>
      <c r="H190" s="1007" t="s">
        <v>627</v>
      </c>
      <c r="I190" s="352">
        <v>35</v>
      </c>
      <c r="J190" s="1004" t="str">
        <f>IF(I190="","",VLOOKUP(I190,$AI$1:$AK$1023,2,0))</f>
        <v>藤本　慧子</v>
      </c>
      <c r="K190" s="1005"/>
      <c r="L190" s="1005"/>
      <c r="M190" s="1005"/>
      <c r="N190" s="1005"/>
      <c r="O190" s="1006"/>
      <c r="P190" s="238"/>
      <c r="Q190" s="238"/>
      <c r="R190" s="1004" t="str">
        <f>IF(X190="","",VLOOKUP(X190,$AI$1:$AK$1023,2,0))</f>
        <v>柾谷はつ子</v>
      </c>
      <c r="S190" s="1005"/>
      <c r="T190" s="1005"/>
      <c r="U190" s="1005"/>
      <c r="V190" s="1005"/>
      <c r="W190" s="1006"/>
      <c r="X190" s="352">
        <v>39</v>
      </c>
      <c r="Y190" s="1007" t="s">
        <v>627</v>
      </c>
      <c r="Z190" s="352">
        <v>42</v>
      </c>
      <c r="AA190" s="1004" t="str">
        <f>IF(Z190="","",VLOOKUP(Z190,$AI$1:$AK$1023,2,0))</f>
        <v>三澤　叶夢</v>
      </c>
      <c r="AB190" s="1005"/>
      <c r="AC190" s="1005"/>
      <c r="AD190" s="1005"/>
      <c r="AE190" s="1005"/>
      <c r="AF190" s="1006"/>
      <c r="AH190"/>
      <c r="AI190"/>
      <c r="AJ190"/>
      <c r="AK190"/>
      <c r="AL190"/>
      <c r="AM190"/>
    </row>
    <row r="191" spans="1:39" s="220" customFormat="1" ht="26.5" customHeight="1">
      <c r="A191" s="837" t="str">
        <f>IF(G190="","",VLOOKUP(G190,$AI$1:$AK$1023,3,0))</f>
        <v>レインボー（東京）</v>
      </c>
      <c r="B191" s="838"/>
      <c r="C191" s="838"/>
      <c r="D191" s="838"/>
      <c r="E191" s="838"/>
      <c r="F191" s="839"/>
      <c r="G191" s="350"/>
      <c r="H191" s="1007"/>
      <c r="I191" s="350"/>
      <c r="J191" s="837" t="str">
        <f>IF(I190="","",VLOOKUP(I190,$AI$1:$AK$1023,3,0))</f>
        <v>東京スマッシュ
クラブ  (TSC)</v>
      </c>
      <c r="K191" s="838"/>
      <c r="L191" s="838"/>
      <c r="M191" s="838"/>
      <c r="N191" s="838"/>
      <c r="O191" s="839"/>
      <c r="P191" s="238"/>
      <c r="Q191" s="238"/>
      <c r="R191" s="837" t="str">
        <f>IF(X190="","",VLOOKUP(X190,$AI$1:$AK$1023,3,0))</f>
        <v>ラポール卓友会</v>
      </c>
      <c r="S191" s="838"/>
      <c r="T191" s="838"/>
      <c r="U191" s="838"/>
      <c r="V191" s="838"/>
      <c r="W191" s="839"/>
      <c r="X191" s="350"/>
      <c r="Y191" s="1007"/>
      <c r="Z191" s="350"/>
      <c r="AA191" s="837" t="str">
        <f>IF(Z190="","",VLOOKUP(Z190,$AI$1:$AK$1023,3,0))</f>
        <v>宮城県障害者
卓球協会</v>
      </c>
      <c r="AB191" s="838"/>
      <c r="AC191" s="838"/>
      <c r="AD191" s="838"/>
      <c r="AE191" s="838"/>
      <c r="AF191" s="839"/>
      <c r="AH191"/>
      <c r="AI191"/>
      <c r="AJ191"/>
      <c r="AK191"/>
      <c r="AL191"/>
      <c r="AM191"/>
    </row>
    <row r="192" spans="1:39" s="220" customFormat="1" ht="26.5" customHeight="1">
      <c r="A192" s="238"/>
      <c r="B192" s="238"/>
      <c r="C192" s="238"/>
      <c r="D192" s="238"/>
      <c r="E192" s="350"/>
      <c r="F192" s="350"/>
      <c r="G192" s="350"/>
      <c r="H192" s="350"/>
      <c r="I192" s="350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350"/>
      <c r="W192" s="350"/>
      <c r="X192" s="350"/>
      <c r="Y192" s="350"/>
      <c r="Z192" s="350"/>
      <c r="AA192" s="238"/>
      <c r="AB192" s="238"/>
      <c r="AC192" s="238"/>
      <c r="AD192" s="238"/>
      <c r="AE192" s="238"/>
      <c r="AF192" s="238"/>
      <c r="AH192"/>
      <c r="AI192"/>
      <c r="AJ192"/>
      <c r="AK192"/>
      <c r="AL192"/>
      <c r="AM192"/>
    </row>
    <row r="193" spans="1:39" s="220" customFormat="1" ht="26.5" customHeight="1">
      <c r="A193" s="238"/>
      <c r="B193" s="238"/>
      <c r="C193" s="1003">
        <v>3</v>
      </c>
      <c r="D193" s="1003"/>
      <c r="E193" s="350"/>
      <c r="F193" s="350"/>
      <c r="G193" s="350"/>
      <c r="H193" s="350"/>
      <c r="I193" s="350"/>
      <c r="J193" s="238"/>
      <c r="K193" s="238"/>
      <c r="L193" s="1003">
        <v>2</v>
      </c>
      <c r="M193" s="1003"/>
      <c r="N193" s="238"/>
      <c r="O193" s="238"/>
      <c r="P193" s="238"/>
      <c r="Q193" s="238"/>
      <c r="R193" s="238"/>
      <c r="S193" s="238"/>
      <c r="T193" s="1003">
        <v>0</v>
      </c>
      <c r="U193" s="1003"/>
      <c r="V193" s="350"/>
      <c r="W193" s="350"/>
      <c r="X193" s="350"/>
      <c r="Y193" s="350"/>
      <c r="Z193" s="350"/>
      <c r="AA193" s="238"/>
      <c r="AB193" s="238"/>
      <c r="AC193" s="1003">
        <v>3</v>
      </c>
      <c r="AD193" s="1003"/>
      <c r="AE193" s="238"/>
      <c r="AF193" s="238"/>
      <c r="AH193"/>
      <c r="AI193"/>
      <c r="AJ193"/>
      <c r="AK193"/>
      <c r="AL193"/>
      <c r="AM193"/>
    </row>
    <row r="194" spans="1:39" s="220" customFormat="1" ht="26.5" customHeight="1">
      <c r="A194" s="238"/>
      <c r="B194" s="238"/>
      <c r="C194" s="1003"/>
      <c r="D194" s="1003"/>
      <c r="E194" s="350"/>
      <c r="F194" s="350"/>
      <c r="G194" s="350"/>
      <c r="H194" s="350"/>
      <c r="I194" s="350"/>
      <c r="J194" s="238"/>
      <c r="K194" s="238"/>
      <c r="L194" s="1003"/>
      <c r="M194" s="1003"/>
      <c r="N194" s="238"/>
      <c r="O194" s="238"/>
      <c r="P194" s="238"/>
      <c r="Q194" s="238"/>
      <c r="R194" s="238"/>
      <c r="S194" s="238"/>
      <c r="T194" s="1003"/>
      <c r="U194" s="1003"/>
      <c r="V194" s="350"/>
      <c r="W194" s="350"/>
      <c r="X194" s="350"/>
      <c r="Y194" s="350"/>
      <c r="Z194" s="350"/>
      <c r="AA194" s="238"/>
      <c r="AB194" s="238"/>
      <c r="AC194" s="1003"/>
      <c r="AD194" s="1003"/>
      <c r="AE194" s="238"/>
      <c r="AF194" s="238"/>
      <c r="AH194"/>
      <c r="AI194"/>
      <c r="AJ194"/>
      <c r="AK194"/>
      <c r="AL194"/>
      <c r="AM194"/>
    </row>
    <row r="195" spans="1:39" s="220" customFormat="1" ht="26.5" customHeight="1">
      <c r="A195" s="238"/>
      <c r="B195" s="238"/>
      <c r="C195" s="238"/>
      <c r="D195" s="238"/>
      <c r="E195" s="350"/>
      <c r="F195" s="350"/>
      <c r="G195" s="350"/>
      <c r="H195" s="350"/>
      <c r="I195" s="350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350"/>
      <c r="W195" s="350"/>
      <c r="X195" s="350"/>
      <c r="Y195" s="350"/>
      <c r="Z195" s="350"/>
      <c r="AA195" s="238"/>
      <c r="AB195" s="238"/>
      <c r="AC195" s="238"/>
      <c r="AD195" s="238"/>
      <c r="AE195" s="238"/>
      <c r="AF195" s="238"/>
      <c r="AH195"/>
      <c r="AI195"/>
      <c r="AJ195"/>
      <c r="AK195"/>
      <c r="AL195"/>
      <c r="AM195"/>
    </row>
    <row r="196" spans="1:39" s="220" customFormat="1" ht="26.5" customHeight="1">
      <c r="A196" s="353"/>
      <c r="B196" s="238"/>
      <c r="C196" s="354"/>
      <c r="D196" s="355"/>
      <c r="E196" s="356"/>
      <c r="F196" s="356"/>
      <c r="G196" s="356"/>
      <c r="H196" s="356"/>
      <c r="I196" s="356"/>
      <c r="J196" s="355"/>
      <c r="K196" s="355"/>
      <c r="L196" s="355"/>
      <c r="M196" s="357"/>
      <c r="N196" s="238"/>
      <c r="O196" s="238"/>
      <c r="P196" s="238"/>
      <c r="Q196" s="238"/>
      <c r="R196" s="353"/>
      <c r="S196" s="238"/>
      <c r="T196" s="354"/>
      <c r="U196" s="355"/>
      <c r="V196" s="356"/>
      <c r="W196" s="356"/>
      <c r="X196" s="356"/>
      <c r="Y196" s="356"/>
      <c r="Z196" s="356"/>
      <c r="AA196" s="355"/>
      <c r="AB196" s="355"/>
      <c r="AC196" s="355"/>
      <c r="AD196" s="357"/>
      <c r="AE196" s="238"/>
      <c r="AF196" s="238"/>
      <c r="AH196"/>
      <c r="AI196"/>
      <c r="AJ196"/>
      <c r="AK196"/>
      <c r="AL196"/>
      <c r="AM196"/>
    </row>
    <row r="197" spans="1:39" s="220" customFormat="1" ht="26.5" customHeight="1" thickBot="1">
      <c r="A197" s="353"/>
      <c r="B197" s="238"/>
      <c r="C197" s="266"/>
      <c r="D197" s="358"/>
      <c r="E197" s="359"/>
      <c r="F197" s="1002">
        <v>6</v>
      </c>
      <c r="G197" s="1002"/>
      <c r="H197" s="360"/>
      <c r="I197" s="1002">
        <v>11</v>
      </c>
      <c r="J197" s="1002"/>
      <c r="K197" s="358"/>
      <c r="L197" s="358"/>
      <c r="M197" s="361"/>
      <c r="N197" s="238"/>
      <c r="O197" s="238"/>
      <c r="P197" s="238"/>
      <c r="Q197" s="238"/>
      <c r="R197" s="353"/>
      <c r="S197" s="238"/>
      <c r="T197" s="266"/>
      <c r="U197" s="358"/>
      <c r="V197" s="359"/>
      <c r="W197" s="1002">
        <v>1</v>
      </c>
      <c r="X197" s="1002"/>
      <c r="Y197" s="360"/>
      <c r="Z197" s="1002">
        <v>11</v>
      </c>
      <c r="AA197" s="1002"/>
      <c r="AB197" s="358"/>
      <c r="AC197" s="358"/>
      <c r="AD197" s="361"/>
      <c r="AE197" s="238"/>
      <c r="AF197" s="238"/>
      <c r="AH197"/>
      <c r="AI197"/>
      <c r="AJ197"/>
      <c r="AK197"/>
      <c r="AL197"/>
      <c r="AM197"/>
    </row>
    <row r="198" spans="1:39" s="220" customFormat="1" ht="26.5" customHeight="1">
      <c r="A198" s="353"/>
      <c r="B198" s="238"/>
      <c r="C198" s="266"/>
      <c r="D198" s="358"/>
      <c r="E198" s="359"/>
      <c r="F198" s="1002"/>
      <c r="G198" s="1002"/>
      <c r="H198" s="359"/>
      <c r="I198" s="1002"/>
      <c r="J198" s="1002"/>
      <c r="K198" s="358"/>
      <c r="L198" s="358"/>
      <c r="M198" s="361"/>
      <c r="N198" s="238"/>
      <c r="O198" s="238"/>
      <c r="P198" s="238"/>
      <c r="Q198" s="238"/>
      <c r="R198" s="353"/>
      <c r="S198" s="238"/>
      <c r="T198" s="266"/>
      <c r="U198" s="358"/>
      <c r="V198" s="359"/>
      <c r="W198" s="1002"/>
      <c r="X198" s="1002"/>
      <c r="Y198" s="359"/>
      <c r="Z198" s="1002"/>
      <c r="AA198" s="1002"/>
      <c r="AB198" s="358"/>
      <c r="AC198" s="358"/>
      <c r="AD198" s="361"/>
      <c r="AE198" s="238"/>
      <c r="AF198" s="238"/>
      <c r="AH198"/>
      <c r="AI198"/>
      <c r="AJ198"/>
      <c r="AK198"/>
      <c r="AL198"/>
      <c r="AM198"/>
    </row>
    <row r="199" spans="1:39" s="220" customFormat="1" ht="26.5" customHeight="1" thickBot="1">
      <c r="A199" s="353"/>
      <c r="B199" s="238"/>
      <c r="C199" s="266"/>
      <c r="D199" s="358"/>
      <c r="E199" s="359"/>
      <c r="F199" s="1002">
        <v>6</v>
      </c>
      <c r="G199" s="1002"/>
      <c r="H199" s="360"/>
      <c r="I199" s="1002">
        <v>11</v>
      </c>
      <c r="J199" s="1002"/>
      <c r="K199" s="358"/>
      <c r="L199" s="358"/>
      <c r="M199" s="361"/>
      <c r="N199" s="238"/>
      <c r="O199" s="238"/>
      <c r="P199" s="238"/>
      <c r="Q199" s="238"/>
      <c r="R199" s="353"/>
      <c r="S199" s="238"/>
      <c r="T199" s="266"/>
      <c r="U199" s="358"/>
      <c r="V199" s="359"/>
      <c r="W199" s="1002">
        <v>3</v>
      </c>
      <c r="X199" s="1002"/>
      <c r="Y199" s="360"/>
      <c r="Z199" s="1002">
        <v>11</v>
      </c>
      <c r="AA199" s="1002"/>
      <c r="AB199" s="358"/>
      <c r="AC199" s="358"/>
      <c r="AD199" s="361"/>
      <c r="AE199" s="238"/>
      <c r="AF199" s="238"/>
      <c r="AH199"/>
      <c r="AI199"/>
      <c r="AJ199"/>
      <c r="AK199"/>
      <c r="AL199"/>
      <c r="AM199"/>
    </row>
    <row r="200" spans="1:39" s="220" customFormat="1" ht="26.5" customHeight="1">
      <c r="A200" s="353"/>
      <c r="B200" s="238"/>
      <c r="C200" s="266"/>
      <c r="D200" s="358"/>
      <c r="E200" s="359"/>
      <c r="F200" s="1002"/>
      <c r="G200" s="1002"/>
      <c r="H200" s="359"/>
      <c r="I200" s="1002"/>
      <c r="J200" s="1002"/>
      <c r="K200" s="358"/>
      <c r="L200" s="358"/>
      <c r="M200" s="361"/>
      <c r="N200" s="238"/>
      <c r="O200" s="238"/>
      <c r="P200" s="238"/>
      <c r="Q200" s="238"/>
      <c r="R200" s="353"/>
      <c r="S200" s="238"/>
      <c r="T200" s="266"/>
      <c r="U200" s="358"/>
      <c r="V200" s="359"/>
      <c r="W200" s="1002"/>
      <c r="X200" s="1002"/>
      <c r="Y200" s="359"/>
      <c r="Z200" s="1002"/>
      <c r="AA200" s="1002"/>
      <c r="AB200" s="358"/>
      <c r="AC200" s="358"/>
      <c r="AD200" s="361"/>
      <c r="AE200" s="238"/>
      <c r="AF200" s="238"/>
      <c r="AH200"/>
      <c r="AI200"/>
      <c r="AJ200"/>
      <c r="AK200"/>
      <c r="AL200"/>
      <c r="AM200"/>
    </row>
    <row r="201" spans="1:39" s="220" customFormat="1" ht="26.5" customHeight="1" thickBot="1">
      <c r="A201" s="353"/>
      <c r="B201" s="238"/>
      <c r="C201" s="266"/>
      <c r="D201" s="358"/>
      <c r="E201" s="359"/>
      <c r="F201" s="1002">
        <v>11</v>
      </c>
      <c r="G201" s="1002"/>
      <c r="H201" s="360"/>
      <c r="I201" s="1002">
        <v>5</v>
      </c>
      <c r="J201" s="1002"/>
      <c r="K201" s="358"/>
      <c r="L201" s="358"/>
      <c r="M201" s="361"/>
      <c r="N201" s="238"/>
      <c r="O201" s="238"/>
      <c r="P201" s="238"/>
      <c r="Q201" s="238"/>
      <c r="R201" s="353"/>
      <c r="S201" s="238"/>
      <c r="T201" s="266"/>
      <c r="U201" s="358"/>
      <c r="V201" s="359"/>
      <c r="W201" s="1002">
        <v>8</v>
      </c>
      <c r="X201" s="1002"/>
      <c r="Y201" s="360"/>
      <c r="Z201" s="1002">
        <v>11</v>
      </c>
      <c r="AA201" s="1002"/>
      <c r="AB201" s="358"/>
      <c r="AC201" s="358"/>
      <c r="AD201" s="361"/>
      <c r="AE201" s="238"/>
      <c r="AF201" s="238"/>
      <c r="AH201"/>
      <c r="AI201"/>
      <c r="AJ201"/>
      <c r="AK201"/>
      <c r="AL201"/>
      <c r="AM201"/>
    </row>
    <row r="202" spans="1:39" s="220" customFormat="1" ht="26.5" customHeight="1">
      <c r="A202" s="353"/>
      <c r="B202" s="238"/>
      <c r="C202" s="266"/>
      <c r="D202" s="358"/>
      <c r="E202" s="359"/>
      <c r="F202" s="1002"/>
      <c r="G202" s="1002"/>
      <c r="H202" s="359"/>
      <c r="I202" s="1002"/>
      <c r="J202" s="1002"/>
      <c r="K202" s="358"/>
      <c r="L202" s="358"/>
      <c r="M202" s="361"/>
      <c r="N202" s="238"/>
      <c r="O202" s="238"/>
      <c r="P202" s="238"/>
      <c r="Q202" s="238"/>
      <c r="R202" s="353"/>
      <c r="S202" s="238"/>
      <c r="T202" s="266"/>
      <c r="U202" s="358"/>
      <c r="V202" s="359"/>
      <c r="W202" s="1002"/>
      <c r="X202" s="1002"/>
      <c r="Y202" s="359"/>
      <c r="Z202" s="1002"/>
      <c r="AA202" s="1002"/>
      <c r="AB202" s="358"/>
      <c r="AC202" s="358"/>
      <c r="AD202" s="361"/>
      <c r="AE202" s="238"/>
      <c r="AF202" s="238"/>
      <c r="AH202"/>
      <c r="AI202"/>
      <c r="AJ202"/>
      <c r="AK202"/>
      <c r="AL202"/>
      <c r="AM202"/>
    </row>
    <row r="203" spans="1:39" s="220" customFormat="1" ht="26.5" customHeight="1" thickBot="1">
      <c r="A203" s="353"/>
      <c r="B203" s="238"/>
      <c r="C203" s="266"/>
      <c r="D203" s="358"/>
      <c r="E203" s="359"/>
      <c r="F203" s="1002">
        <v>11</v>
      </c>
      <c r="G203" s="1002"/>
      <c r="H203" s="360"/>
      <c r="I203" s="1002">
        <v>4</v>
      </c>
      <c r="J203" s="1002"/>
      <c r="K203" s="358"/>
      <c r="L203" s="358"/>
      <c r="M203" s="361"/>
      <c r="N203" s="238"/>
      <c r="O203" s="238"/>
      <c r="P203" s="238"/>
      <c r="Q203" s="238"/>
      <c r="R203" s="353"/>
      <c r="S203" s="238"/>
      <c r="T203" s="266"/>
      <c r="U203" s="358"/>
      <c r="V203" s="359"/>
      <c r="W203" s="1002"/>
      <c r="X203" s="1002"/>
      <c r="Y203" s="360"/>
      <c r="Z203" s="1002"/>
      <c r="AA203" s="1002"/>
      <c r="AB203" s="358"/>
      <c r="AC203" s="358"/>
      <c r="AD203" s="361"/>
      <c r="AE203" s="238"/>
      <c r="AF203" s="238"/>
      <c r="AH203"/>
      <c r="AI203"/>
      <c r="AJ203"/>
      <c r="AK203"/>
      <c r="AL203"/>
      <c r="AM203"/>
    </row>
    <row r="204" spans="1:39" s="220" customFormat="1" ht="26.5" customHeight="1">
      <c r="A204" s="353"/>
      <c r="B204" s="238"/>
      <c r="C204" s="266"/>
      <c r="D204" s="358"/>
      <c r="E204" s="359"/>
      <c r="F204" s="1002"/>
      <c r="G204" s="1002"/>
      <c r="H204" s="359"/>
      <c r="I204" s="1002"/>
      <c r="J204" s="1002"/>
      <c r="K204" s="358"/>
      <c r="L204" s="358"/>
      <c r="M204" s="361"/>
      <c r="N204" s="238"/>
      <c r="O204" s="238"/>
      <c r="P204" s="238"/>
      <c r="Q204" s="238"/>
      <c r="R204" s="353"/>
      <c r="S204" s="238"/>
      <c r="T204" s="266"/>
      <c r="U204" s="358"/>
      <c r="V204" s="359"/>
      <c r="W204" s="1002"/>
      <c r="X204" s="1002"/>
      <c r="Y204" s="359"/>
      <c r="Z204" s="1002"/>
      <c r="AA204" s="1002"/>
      <c r="AB204" s="358"/>
      <c r="AC204" s="358"/>
      <c r="AD204" s="361"/>
      <c r="AE204" s="238"/>
      <c r="AF204" s="238"/>
      <c r="AH204"/>
      <c r="AI204"/>
      <c r="AJ204"/>
      <c r="AK204"/>
      <c r="AL204"/>
      <c r="AM204"/>
    </row>
    <row r="205" spans="1:39" s="220" customFormat="1" ht="26.5" customHeight="1" thickBot="1">
      <c r="A205" s="353"/>
      <c r="B205" s="238"/>
      <c r="C205" s="266"/>
      <c r="D205" s="358"/>
      <c r="E205" s="359"/>
      <c r="F205" s="1002">
        <v>11</v>
      </c>
      <c r="G205" s="1002"/>
      <c r="H205" s="360"/>
      <c r="I205" s="1002">
        <v>6</v>
      </c>
      <c r="J205" s="1002"/>
      <c r="K205" s="358"/>
      <c r="L205" s="358"/>
      <c r="M205" s="361"/>
      <c r="N205" s="238"/>
      <c r="O205" s="238"/>
      <c r="P205" s="238"/>
      <c r="Q205" s="238"/>
      <c r="R205" s="353"/>
      <c r="S205" s="238"/>
      <c r="T205" s="266"/>
      <c r="U205" s="358"/>
      <c r="V205" s="359"/>
      <c r="W205" s="1002"/>
      <c r="X205" s="1002"/>
      <c r="Y205" s="360"/>
      <c r="Z205" s="1002"/>
      <c r="AA205" s="1002"/>
      <c r="AB205" s="358"/>
      <c r="AC205" s="358"/>
      <c r="AD205" s="361"/>
      <c r="AE205" s="238"/>
      <c r="AF205" s="238"/>
      <c r="AH205"/>
      <c r="AI205"/>
      <c r="AJ205"/>
      <c r="AK205"/>
      <c r="AL205"/>
      <c r="AM205"/>
    </row>
    <row r="206" spans="1:39" s="220" customFormat="1" ht="26.5" customHeight="1">
      <c r="A206" s="238"/>
      <c r="B206" s="238"/>
      <c r="C206" s="266"/>
      <c r="D206" s="358"/>
      <c r="E206" s="359"/>
      <c r="F206" s="1002"/>
      <c r="G206" s="1002"/>
      <c r="H206" s="359"/>
      <c r="I206" s="1002"/>
      <c r="J206" s="1002"/>
      <c r="K206" s="358"/>
      <c r="L206" s="358"/>
      <c r="M206" s="361"/>
      <c r="N206" s="238"/>
      <c r="O206" s="238"/>
      <c r="P206" s="238"/>
      <c r="Q206" s="238"/>
      <c r="R206" s="238"/>
      <c r="S206" s="238"/>
      <c r="T206" s="266"/>
      <c r="U206" s="358"/>
      <c r="V206" s="359"/>
      <c r="W206" s="1002"/>
      <c r="X206" s="1002"/>
      <c r="Y206" s="359"/>
      <c r="Z206" s="1002"/>
      <c r="AA206" s="1002"/>
      <c r="AB206" s="358"/>
      <c r="AC206" s="358"/>
      <c r="AD206" s="361"/>
      <c r="AE206" s="238"/>
      <c r="AF206" s="238"/>
    </row>
    <row r="207" spans="1:39" s="220" customFormat="1" ht="26.5" customHeight="1">
      <c r="A207" s="238"/>
      <c r="B207" s="238"/>
      <c r="C207" s="362"/>
      <c r="D207" s="363"/>
      <c r="E207" s="279"/>
      <c r="F207" s="279"/>
      <c r="G207" s="279"/>
      <c r="H207" s="279"/>
      <c r="I207" s="279"/>
      <c r="J207" s="363"/>
      <c r="K207" s="363"/>
      <c r="L207" s="363"/>
      <c r="M207" s="364"/>
      <c r="N207" s="238"/>
      <c r="O207" s="238"/>
      <c r="P207" s="238"/>
      <c r="Q207" s="238"/>
      <c r="R207" s="238"/>
      <c r="S207" s="238"/>
      <c r="T207" s="362"/>
      <c r="U207" s="363"/>
      <c r="V207" s="279"/>
      <c r="W207" s="279"/>
      <c r="X207" s="279"/>
      <c r="Y207" s="279"/>
      <c r="Z207" s="279"/>
      <c r="AA207" s="363"/>
      <c r="AB207" s="363"/>
      <c r="AC207" s="363"/>
      <c r="AD207" s="364"/>
      <c r="AE207" s="238"/>
      <c r="AF207" s="238"/>
    </row>
    <row r="208" spans="1:39" ht="10.5" customHeight="1"/>
    <row r="209" spans="1:32" s="220" customFormat="1" ht="26.25" customHeight="1">
      <c r="A209" s="238"/>
      <c r="B209" s="238"/>
      <c r="C209" s="238"/>
      <c r="D209" s="238"/>
      <c r="E209" s="768" t="s">
        <v>628</v>
      </c>
      <c r="F209" s="768"/>
      <c r="G209" s="768" t="s">
        <v>629</v>
      </c>
      <c r="H209" s="768"/>
      <c r="I209" s="768"/>
      <c r="J209" s="1001" t="s">
        <v>630</v>
      </c>
      <c r="K209" s="1001"/>
      <c r="L209" s="238"/>
      <c r="M209" s="238"/>
      <c r="N209" s="238"/>
      <c r="O209" s="238"/>
      <c r="P209" s="238"/>
      <c r="Q209" s="238"/>
      <c r="R209" s="238"/>
      <c r="S209" s="238"/>
      <c r="T209" s="238"/>
      <c r="U209" s="238"/>
      <c r="V209" s="768" t="s">
        <v>628</v>
      </c>
      <c r="W209" s="768"/>
      <c r="X209" s="768" t="s">
        <v>629</v>
      </c>
      <c r="Y209" s="768"/>
      <c r="Z209" s="768"/>
      <c r="AA209" s="1001" t="s">
        <v>630</v>
      </c>
      <c r="AB209" s="1001"/>
      <c r="AC209" s="238"/>
      <c r="AD209" s="238"/>
      <c r="AE209" s="238"/>
      <c r="AF209" s="238"/>
    </row>
    <row r="210" spans="1:32" s="220" customFormat="1" ht="26.5" customHeight="1">
      <c r="A210" s="343"/>
      <c r="B210" s="343"/>
      <c r="C210" s="343"/>
      <c r="D210" s="238"/>
      <c r="E210" s="1023">
        <v>0.54166666666666663</v>
      </c>
      <c r="F210" s="1024"/>
      <c r="G210" s="994" t="s">
        <v>631</v>
      </c>
      <c r="H210" s="995"/>
      <c r="I210" s="996"/>
      <c r="J210" s="1014">
        <v>11</v>
      </c>
      <c r="K210" s="1015"/>
      <c r="L210" s="238"/>
      <c r="M210" s="238"/>
      <c r="N210" s="238"/>
      <c r="O210" s="238"/>
      <c r="P210" s="238"/>
      <c r="Q210" s="238"/>
      <c r="R210" s="343"/>
      <c r="S210" s="343"/>
      <c r="T210" s="343"/>
      <c r="U210" s="238"/>
      <c r="V210" s="992">
        <v>0.54166666666666663</v>
      </c>
      <c r="W210" s="993"/>
      <c r="X210" s="994" t="s">
        <v>632</v>
      </c>
      <c r="Y210" s="995"/>
      <c r="Z210" s="996"/>
      <c r="AA210" s="1014">
        <v>12</v>
      </c>
      <c r="AB210" s="1015"/>
      <c r="AC210" s="238"/>
      <c r="AD210" s="238"/>
      <c r="AE210" s="238"/>
      <c r="AF210" s="238"/>
    </row>
    <row r="211" spans="1:32" s="220" customFormat="1" ht="26.5" customHeight="1">
      <c r="A211" s="343"/>
      <c r="B211" s="343"/>
      <c r="C211" s="343"/>
      <c r="D211" s="238"/>
      <c r="E211" s="1025"/>
      <c r="F211" s="1026"/>
      <c r="G211" s="997"/>
      <c r="H211" s="998"/>
      <c r="I211" s="999"/>
      <c r="J211" s="1016"/>
      <c r="K211" s="1017"/>
      <c r="L211" s="238"/>
      <c r="M211" s="238"/>
      <c r="N211" s="238"/>
      <c r="O211" s="238"/>
      <c r="P211" s="238"/>
      <c r="Q211" s="238"/>
      <c r="R211" s="343"/>
      <c r="S211" s="343"/>
      <c r="T211" s="343"/>
      <c r="U211" s="238"/>
      <c r="V211" s="993"/>
      <c r="W211" s="993"/>
      <c r="X211" s="997"/>
      <c r="Y211" s="998"/>
      <c r="Z211" s="999"/>
      <c r="AA211" s="1016"/>
      <c r="AB211" s="1017"/>
      <c r="AC211" s="238"/>
      <c r="AD211" s="238"/>
      <c r="AE211" s="238"/>
      <c r="AF211" s="238"/>
    </row>
    <row r="212" spans="1:32" s="220" customFormat="1" ht="26.5" customHeight="1">
      <c r="A212" s="238"/>
      <c r="B212" s="238"/>
      <c r="C212" s="238"/>
      <c r="D212" s="238"/>
      <c r="E212" s="350"/>
      <c r="F212" s="350"/>
      <c r="G212" s="350"/>
      <c r="H212" s="350"/>
      <c r="I212" s="350"/>
      <c r="J212" s="238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350"/>
      <c r="W212" s="350"/>
      <c r="X212" s="350"/>
      <c r="Y212" s="350"/>
      <c r="Z212" s="350"/>
      <c r="AA212" s="238"/>
      <c r="AB212" s="238"/>
      <c r="AC212" s="238"/>
      <c r="AD212" s="238"/>
      <c r="AE212" s="238"/>
      <c r="AF212" s="238"/>
    </row>
    <row r="213" spans="1:32" s="220" customFormat="1" ht="26.5" customHeight="1">
      <c r="A213" s="1004" t="str">
        <f>IF(G213="","",VLOOKUP(G213,$AI$1:$AK$1023,2,0))</f>
        <v>上田　大介</v>
      </c>
      <c r="B213" s="1005"/>
      <c r="C213" s="1005"/>
      <c r="D213" s="1005"/>
      <c r="E213" s="1005"/>
      <c r="F213" s="1006"/>
      <c r="G213" s="352">
        <v>38</v>
      </c>
      <c r="H213" s="1007" t="s">
        <v>627</v>
      </c>
      <c r="I213" s="352">
        <v>41</v>
      </c>
      <c r="J213" s="1004" t="str">
        <f>IF(I213="","",VLOOKUP(I213,$AI$1:$AK$1023,2,0))</f>
        <v>鈴木　安彦　</v>
      </c>
      <c r="K213" s="1005"/>
      <c r="L213" s="1005"/>
      <c r="M213" s="1005"/>
      <c r="N213" s="1005"/>
      <c r="O213" s="1006"/>
      <c r="P213" s="238"/>
      <c r="Q213" s="238"/>
      <c r="R213" s="1004" t="str">
        <f>IF(X213="","",VLOOKUP(X213,$AI$1:$AK$1023,2,0))</f>
        <v>川前　智典</v>
      </c>
      <c r="S213" s="1005"/>
      <c r="T213" s="1005"/>
      <c r="U213" s="1005"/>
      <c r="V213" s="1005"/>
      <c r="W213" s="1006"/>
      <c r="X213" s="352">
        <v>30</v>
      </c>
      <c r="Y213" s="1007" t="s">
        <v>627</v>
      </c>
      <c r="Z213" s="352">
        <v>33</v>
      </c>
      <c r="AA213" s="1004" t="str">
        <f>IF(Z213="","",VLOOKUP(Z213,$AI$1:$AK$1023,2,0))</f>
        <v>柴崎　文仁</v>
      </c>
      <c r="AB213" s="1005"/>
      <c r="AC213" s="1005"/>
      <c r="AD213" s="1005"/>
      <c r="AE213" s="1005"/>
      <c r="AF213" s="1006"/>
    </row>
    <row r="214" spans="1:32" s="220" customFormat="1" ht="26.5" customHeight="1">
      <c r="A214" s="837" t="str">
        <f>IF(G213="","",VLOOKUP(G213,$AI$1:$AK$1023,3,0))</f>
        <v>飛天</v>
      </c>
      <c r="B214" s="838"/>
      <c r="C214" s="838"/>
      <c r="D214" s="838"/>
      <c r="E214" s="838"/>
      <c r="F214" s="839"/>
      <c r="G214" s="350"/>
      <c r="H214" s="1007"/>
      <c r="I214" s="350"/>
      <c r="J214" s="837" t="str">
        <f>IF(I213="","",VLOOKUP(I213,$AI$1:$AK$1023,3,0))</f>
        <v>宮城県障害者
卓球協会</v>
      </c>
      <c r="K214" s="838"/>
      <c r="L214" s="838"/>
      <c r="M214" s="838"/>
      <c r="N214" s="838"/>
      <c r="O214" s="839"/>
      <c r="P214" s="238"/>
      <c r="Q214" s="238"/>
      <c r="R214" s="837" t="str">
        <f>IF(X213="","",VLOOKUP(X213,$AI$1:$AK$1023,3,0))</f>
        <v>宮城県障害者
卓球協会</v>
      </c>
      <c r="S214" s="838"/>
      <c r="T214" s="838"/>
      <c r="U214" s="838"/>
      <c r="V214" s="838"/>
      <c r="W214" s="839"/>
      <c r="X214" s="350"/>
      <c r="Y214" s="1007"/>
      <c r="Z214" s="350"/>
      <c r="AA214" s="837" t="str">
        <f>IF(Z213="","",VLOOKUP(Z213,$AI$1:$AK$1023,3,0))</f>
        <v>宮城県障害者
卓球協会</v>
      </c>
      <c r="AB214" s="838"/>
      <c r="AC214" s="838"/>
      <c r="AD214" s="838"/>
      <c r="AE214" s="838"/>
      <c r="AF214" s="839"/>
    </row>
    <row r="215" spans="1:32" s="220" customFormat="1" ht="26.5" customHeight="1">
      <c r="A215" s="238"/>
      <c r="B215" s="238"/>
      <c r="C215" s="238"/>
      <c r="D215" s="238"/>
      <c r="E215" s="350"/>
      <c r="F215" s="350"/>
      <c r="G215" s="350"/>
      <c r="H215" s="350"/>
      <c r="I215" s="350"/>
      <c r="J215" s="238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 s="238"/>
      <c r="V215" s="350"/>
      <c r="W215" s="350"/>
      <c r="X215" s="350"/>
      <c r="Y215" s="350"/>
      <c r="Z215" s="350"/>
      <c r="AA215" s="238"/>
      <c r="AB215" s="238"/>
      <c r="AC215" s="238"/>
      <c r="AD215" s="238"/>
      <c r="AE215" s="238"/>
      <c r="AF215" s="238"/>
    </row>
    <row r="216" spans="1:32" s="220" customFormat="1" ht="26.5" customHeight="1">
      <c r="A216" s="238"/>
      <c r="B216" s="238"/>
      <c r="C216" s="1003">
        <v>0</v>
      </c>
      <c r="D216" s="1003"/>
      <c r="E216" s="350"/>
      <c r="F216" s="350"/>
      <c r="G216" s="350"/>
      <c r="H216" s="350"/>
      <c r="I216" s="350"/>
      <c r="J216" s="238"/>
      <c r="K216" s="238"/>
      <c r="L216" s="1003">
        <v>3</v>
      </c>
      <c r="M216" s="1003"/>
      <c r="N216" s="238"/>
      <c r="O216" s="238"/>
      <c r="P216" s="238"/>
      <c r="Q216" s="238"/>
      <c r="R216" s="238"/>
      <c r="S216" s="238"/>
      <c r="T216" s="1003">
        <v>0</v>
      </c>
      <c r="U216" s="1003"/>
      <c r="V216" s="350"/>
      <c r="W216" s="350"/>
      <c r="X216" s="350"/>
      <c r="Y216" s="350"/>
      <c r="Z216" s="350"/>
      <c r="AA216" s="238"/>
      <c r="AB216" s="238"/>
      <c r="AC216" s="1003">
        <v>3</v>
      </c>
      <c r="AD216" s="1003"/>
      <c r="AE216" s="238"/>
      <c r="AF216" s="238"/>
    </row>
    <row r="217" spans="1:32" s="220" customFormat="1" ht="26.5" customHeight="1">
      <c r="A217" s="238"/>
      <c r="B217" s="238"/>
      <c r="C217" s="1003"/>
      <c r="D217" s="1003"/>
      <c r="E217" s="350"/>
      <c r="F217" s="350"/>
      <c r="G217" s="350"/>
      <c r="H217" s="350"/>
      <c r="I217" s="350"/>
      <c r="J217" s="238"/>
      <c r="K217" s="238"/>
      <c r="L217" s="1003"/>
      <c r="M217" s="1003"/>
      <c r="N217" s="238"/>
      <c r="O217" s="238"/>
      <c r="P217" s="238"/>
      <c r="Q217" s="238"/>
      <c r="R217" s="238"/>
      <c r="S217" s="238"/>
      <c r="T217" s="1003"/>
      <c r="U217" s="1003"/>
      <c r="V217" s="350"/>
      <c r="W217" s="350"/>
      <c r="X217" s="350"/>
      <c r="Y217" s="350"/>
      <c r="Z217" s="350"/>
      <c r="AA217" s="238"/>
      <c r="AB217" s="238"/>
      <c r="AC217" s="1003"/>
      <c r="AD217" s="1003"/>
      <c r="AE217" s="238"/>
      <c r="AF217" s="238"/>
    </row>
    <row r="218" spans="1:32" s="220" customFormat="1" ht="26.5" customHeight="1">
      <c r="A218" s="238"/>
      <c r="B218" s="238"/>
      <c r="C218" s="238"/>
      <c r="D218" s="238"/>
      <c r="E218" s="350"/>
      <c r="F218" s="350"/>
      <c r="G218" s="350"/>
      <c r="H218" s="350"/>
      <c r="I218" s="350"/>
      <c r="J218" s="238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 s="238"/>
      <c r="V218" s="350"/>
      <c r="W218" s="350"/>
      <c r="X218" s="350"/>
      <c r="Y218" s="350"/>
      <c r="Z218" s="350"/>
      <c r="AA218" s="238"/>
      <c r="AB218" s="238"/>
      <c r="AC218" s="238"/>
      <c r="AD218" s="238"/>
      <c r="AE218" s="238"/>
      <c r="AF218" s="238"/>
    </row>
    <row r="219" spans="1:32" s="220" customFormat="1" ht="26.5" customHeight="1">
      <c r="A219" s="353"/>
      <c r="B219" s="238"/>
      <c r="C219" s="354"/>
      <c r="D219" s="355"/>
      <c r="E219" s="356"/>
      <c r="F219" s="356"/>
      <c r="G219" s="356"/>
      <c r="H219" s="356"/>
      <c r="I219" s="356"/>
      <c r="J219" s="355"/>
      <c r="K219" s="355"/>
      <c r="L219" s="355"/>
      <c r="M219" s="357"/>
      <c r="N219" s="238"/>
      <c r="O219" s="238"/>
      <c r="P219" s="238"/>
      <c r="Q219" s="238"/>
      <c r="R219" s="353"/>
      <c r="S219" s="238"/>
      <c r="T219" s="354"/>
      <c r="U219" s="355"/>
      <c r="V219" s="356"/>
      <c r="W219" s="356"/>
      <c r="X219" s="356"/>
      <c r="Y219" s="356"/>
      <c r="Z219" s="356"/>
      <c r="AA219" s="355"/>
      <c r="AB219" s="355"/>
      <c r="AC219" s="355"/>
      <c r="AD219" s="357"/>
      <c r="AE219" s="238"/>
      <c r="AF219" s="238"/>
    </row>
    <row r="220" spans="1:32" s="220" customFormat="1" ht="26.5" customHeight="1" thickBot="1">
      <c r="A220" s="353"/>
      <c r="B220" s="238"/>
      <c r="C220" s="266"/>
      <c r="D220" s="358"/>
      <c r="E220" s="359"/>
      <c r="F220" s="1002">
        <v>1</v>
      </c>
      <c r="G220" s="1002"/>
      <c r="H220" s="360"/>
      <c r="I220" s="1002">
        <v>11</v>
      </c>
      <c r="J220" s="1002"/>
      <c r="K220" s="358"/>
      <c r="L220" s="358"/>
      <c r="M220" s="361"/>
      <c r="N220" s="238"/>
      <c r="O220" s="238"/>
      <c r="P220" s="238"/>
      <c r="Q220" s="238"/>
      <c r="R220" s="353"/>
      <c r="S220" s="238"/>
      <c r="T220" s="266"/>
      <c r="U220" s="358"/>
      <c r="V220" s="359"/>
      <c r="W220" s="1002">
        <v>6</v>
      </c>
      <c r="X220" s="1002"/>
      <c r="Y220" s="360"/>
      <c r="Z220" s="1002">
        <v>11</v>
      </c>
      <c r="AA220" s="1002"/>
      <c r="AB220" s="358"/>
      <c r="AC220" s="358"/>
      <c r="AD220" s="361"/>
      <c r="AE220" s="238"/>
      <c r="AF220" s="238"/>
    </row>
    <row r="221" spans="1:32" s="220" customFormat="1" ht="26.5" customHeight="1">
      <c r="A221" s="353"/>
      <c r="B221" s="238"/>
      <c r="C221" s="266"/>
      <c r="D221" s="358"/>
      <c r="E221" s="359"/>
      <c r="F221" s="1002"/>
      <c r="G221" s="1002"/>
      <c r="H221" s="359"/>
      <c r="I221" s="1002"/>
      <c r="J221" s="1002"/>
      <c r="K221" s="358"/>
      <c r="L221" s="358"/>
      <c r="M221" s="361"/>
      <c r="N221" s="238"/>
      <c r="O221" s="238"/>
      <c r="P221" s="238"/>
      <c r="Q221" s="238"/>
      <c r="R221" s="353"/>
      <c r="S221" s="238"/>
      <c r="T221" s="266"/>
      <c r="U221" s="358"/>
      <c r="V221" s="359"/>
      <c r="W221" s="1002"/>
      <c r="X221" s="1002"/>
      <c r="Y221" s="359"/>
      <c r="Z221" s="1002"/>
      <c r="AA221" s="1002"/>
      <c r="AB221" s="358"/>
      <c r="AC221" s="358"/>
      <c r="AD221" s="361"/>
      <c r="AE221" s="238"/>
      <c r="AF221" s="238"/>
    </row>
    <row r="222" spans="1:32" s="220" customFormat="1" ht="26.5" customHeight="1" thickBot="1">
      <c r="A222" s="353"/>
      <c r="B222" s="238"/>
      <c r="C222" s="266"/>
      <c r="D222" s="358"/>
      <c r="E222" s="359"/>
      <c r="F222" s="1002">
        <v>4</v>
      </c>
      <c r="G222" s="1002"/>
      <c r="H222" s="360"/>
      <c r="I222" s="1002">
        <v>11</v>
      </c>
      <c r="J222" s="1002"/>
      <c r="K222" s="358"/>
      <c r="L222" s="358"/>
      <c r="M222" s="361"/>
      <c r="N222" s="238"/>
      <c r="O222" s="238"/>
      <c r="P222" s="238"/>
      <c r="Q222" s="238"/>
      <c r="R222" s="353"/>
      <c r="S222" s="238"/>
      <c r="T222" s="266"/>
      <c r="U222" s="358"/>
      <c r="V222" s="359"/>
      <c r="W222" s="1002">
        <v>5</v>
      </c>
      <c r="X222" s="1002"/>
      <c r="Y222" s="360"/>
      <c r="Z222" s="1002">
        <v>11</v>
      </c>
      <c r="AA222" s="1002"/>
      <c r="AB222" s="358"/>
      <c r="AC222" s="358"/>
      <c r="AD222" s="361"/>
      <c r="AE222" s="238"/>
      <c r="AF222" s="238"/>
    </row>
    <row r="223" spans="1:32" s="220" customFormat="1" ht="26.5" customHeight="1">
      <c r="A223" s="353"/>
      <c r="B223" s="238"/>
      <c r="C223" s="266"/>
      <c r="D223" s="358"/>
      <c r="E223" s="359"/>
      <c r="F223" s="1002"/>
      <c r="G223" s="1002"/>
      <c r="H223" s="359"/>
      <c r="I223" s="1002"/>
      <c r="J223" s="1002"/>
      <c r="K223" s="358"/>
      <c r="L223" s="358"/>
      <c r="M223" s="361"/>
      <c r="N223" s="238"/>
      <c r="O223" s="238"/>
      <c r="P223" s="238"/>
      <c r="Q223" s="238"/>
      <c r="R223" s="353"/>
      <c r="S223" s="238"/>
      <c r="T223" s="266"/>
      <c r="U223" s="358"/>
      <c r="V223" s="359"/>
      <c r="W223" s="1002"/>
      <c r="X223" s="1002"/>
      <c r="Y223" s="359"/>
      <c r="Z223" s="1002"/>
      <c r="AA223" s="1002"/>
      <c r="AB223" s="358"/>
      <c r="AC223" s="358"/>
      <c r="AD223" s="361"/>
      <c r="AE223" s="238"/>
      <c r="AF223" s="238"/>
    </row>
    <row r="224" spans="1:32" s="220" customFormat="1" ht="26.5" customHeight="1" thickBot="1">
      <c r="A224" s="353"/>
      <c r="B224" s="238"/>
      <c r="C224" s="266"/>
      <c r="D224" s="358"/>
      <c r="E224" s="359"/>
      <c r="F224" s="1002">
        <v>7</v>
      </c>
      <c r="G224" s="1002"/>
      <c r="H224" s="360"/>
      <c r="I224" s="1002">
        <v>11</v>
      </c>
      <c r="J224" s="1002"/>
      <c r="K224" s="358"/>
      <c r="L224" s="358"/>
      <c r="M224" s="361"/>
      <c r="N224" s="238"/>
      <c r="O224" s="238"/>
      <c r="P224" s="238"/>
      <c r="Q224" s="238"/>
      <c r="R224" s="353"/>
      <c r="S224" s="238"/>
      <c r="T224" s="266"/>
      <c r="U224" s="358"/>
      <c r="V224" s="359"/>
      <c r="W224" s="1002">
        <v>7</v>
      </c>
      <c r="X224" s="1002"/>
      <c r="Y224" s="360"/>
      <c r="Z224" s="1002">
        <v>11</v>
      </c>
      <c r="AA224" s="1002"/>
      <c r="AB224" s="358"/>
      <c r="AC224" s="358"/>
      <c r="AD224" s="361"/>
      <c r="AE224" s="238"/>
      <c r="AF224" s="238"/>
    </row>
    <row r="225" spans="1:38" s="220" customFormat="1" ht="26.5" customHeight="1">
      <c r="A225" s="353"/>
      <c r="B225" s="238"/>
      <c r="C225" s="266"/>
      <c r="D225" s="358"/>
      <c r="E225" s="359"/>
      <c r="F225" s="1002"/>
      <c r="G225" s="1002"/>
      <c r="H225" s="359"/>
      <c r="I225" s="1002"/>
      <c r="J225" s="1002"/>
      <c r="K225" s="358"/>
      <c r="L225" s="358"/>
      <c r="M225" s="361"/>
      <c r="N225" s="238"/>
      <c r="O225" s="238"/>
      <c r="P225" s="238"/>
      <c r="Q225" s="238"/>
      <c r="R225" s="353"/>
      <c r="S225" s="238"/>
      <c r="T225" s="266"/>
      <c r="U225" s="358"/>
      <c r="V225" s="359"/>
      <c r="W225" s="1002"/>
      <c r="X225" s="1002"/>
      <c r="Y225" s="359"/>
      <c r="Z225" s="1002"/>
      <c r="AA225" s="1002"/>
      <c r="AB225" s="358"/>
      <c r="AC225" s="358"/>
      <c r="AD225" s="361"/>
      <c r="AE225" s="238"/>
      <c r="AF225" s="238"/>
    </row>
    <row r="226" spans="1:38" s="220" customFormat="1" ht="26.5" customHeight="1" thickBot="1">
      <c r="A226" s="353"/>
      <c r="B226" s="238"/>
      <c r="C226" s="266"/>
      <c r="D226" s="358"/>
      <c r="E226" s="359"/>
      <c r="F226" s="1002"/>
      <c r="G226" s="1002"/>
      <c r="H226" s="360"/>
      <c r="I226" s="1002"/>
      <c r="J226" s="1002"/>
      <c r="K226" s="358"/>
      <c r="L226" s="358"/>
      <c r="M226" s="361"/>
      <c r="N226" s="238"/>
      <c r="O226" s="238"/>
      <c r="P226" s="238"/>
      <c r="Q226" s="238"/>
      <c r="R226" s="353"/>
      <c r="S226" s="238"/>
      <c r="T226" s="266"/>
      <c r="U226" s="358"/>
      <c r="V226" s="359"/>
      <c r="W226" s="1002"/>
      <c r="X226" s="1002"/>
      <c r="Y226" s="360"/>
      <c r="Z226" s="1002"/>
      <c r="AA226" s="1002"/>
      <c r="AB226" s="358"/>
      <c r="AC226" s="358"/>
      <c r="AD226" s="361"/>
      <c r="AE226" s="238"/>
      <c r="AF226" s="238"/>
    </row>
    <row r="227" spans="1:38" s="220" customFormat="1" ht="26.5" customHeight="1">
      <c r="A227" s="353"/>
      <c r="B227" s="238"/>
      <c r="C227" s="266"/>
      <c r="D227" s="358"/>
      <c r="E227" s="359"/>
      <c r="F227" s="1002"/>
      <c r="G227" s="1002"/>
      <c r="H227" s="359"/>
      <c r="I227" s="1002"/>
      <c r="J227" s="1002"/>
      <c r="K227" s="358"/>
      <c r="L227" s="358"/>
      <c r="M227" s="361"/>
      <c r="N227" s="238"/>
      <c r="O227" s="238"/>
      <c r="P227" s="238"/>
      <c r="Q227" s="238"/>
      <c r="R227" s="353"/>
      <c r="S227" s="238"/>
      <c r="T227" s="266"/>
      <c r="U227" s="358"/>
      <c r="V227" s="359"/>
      <c r="W227" s="1002"/>
      <c r="X227" s="1002"/>
      <c r="Y227" s="359"/>
      <c r="Z227" s="1002"/>
      <c r="AA227" s="1002"/>
      <c r="AB227" s="358"/>
      <c r="AC227" s="358"/>
      <c r="AD227" s="361"/>
      <c r="AE227" s="238"/>
      <c r="AF227" s="238"/>
      <c r="AL227" s="342"/>
    </row>
    <row r="228" spans="1:38" s="220" customFormat="1" ht="26.5" customHeight="1" thickBot="1">
      <c r="A228" s="353"/>
      <c r="B228" s="238"/>
      <c r="C228" s="266"/>
      <c r="D228" s="358"/>
      <c r="E228" s="359"/>
      <c r="F228" s="1002"/>
      <c r="G228" s="1002"/>
      <c r="H228" s="360"/>
      <c r="I228" s="1002"/>
      <c r="J228" s="1002"/>
      <c r="K228" s="358"/>
      <c r="L228" s="358"/>
      <c r="M228" s="361"/>
      <c r="N228" s="238"/>
      <c r="O228" s="238"/>
      <c r="P228" s="238"/>
      <c r="Q228" s="238"/>
      <c r="R228" s="353"/>
      <c r="S228" s="238"/>
      <c r="T228" s="266"/>
      <c r="U228" s="358"/>
      <c r="V228" s="359"/>
      <c r="W228" s="1002"/>
      <c r="X228" s="1002"/>
      <c r="Y228" s="360"/>
      <c r="Z228" s="1002"/>
      <c r="AA228" s="1002"/>
      <c r="AB228" s="358"/>
      <c r="AC228" s="358"/>
      <c r="AD228" s="361"/>
      <c r="AE228" s="238"/>
      <c r="AF228" s="238"/>
      <c r="AL228" s="342"/>
    </row>
    <row r="229" spans="1:38" s="220" customFormat="1" ht="26.5" customHeight="1">
      <c r="A229" s="238"/>
      <c r="B229" s="238"/>
      <c r="C229" s="266"/>
      <c r="D229" s="358"/>
      <c r="E229" s="359"/>
      <c r="F229" s="1002"/>
      <c r="G229" s="1002"/>
      <c r="H229" s="359"/>
      <c r="I229" s="1002"/>
      <c r="J229" s="1002"/>
      <c r="K229" s="358"/>
      <c r="L229" s="358"/>
      <c r="M229" s="361"/>
      <c r="N229" s="238"/>
      <c r="O229" s="238"/>
      <c r="P229" s="238"/>
      <c r="Q229" s="238"/>
      <c r="R229" s="238"/>
      <c r="S229" s="238"/>
      <c r="T229" s="266"/>
      <c r="U229" s="358"/>
      <c r="V229" s="359"/>
      <c r="W229" s="1002"/>
      <c r="X229" s="1002"/>
      <c r="Y229" s="359"/>
      <c r="Z229" s="1002"/>
      <c r="AA229" s="1002"/>
      <c r="AB229" s="358"/>
      <c r="AC229" s="358"/>
      <c r="AD229" s="361"/>
      <c r="AE229" s="238"/>
      <c r="AF229" s="238"/>
      <c r="AL229" s="342"/>
    </row>
    <row r="230" spans="1:38" s="220" customFormat="1" ht="26.5" customHeight="1">
      <c r="A230" s="238"/>
      <c r="B230" s="238"/>
      <c r="C230" s="362"/>
      <c r="D230" s="363"/>
      <c r="E230" s="279"/>
      <c r="F230" s="279"/>
      <c r="G230" s="279"/>
      <c r="H230" s="279"/>
      <c r="I230" s="279"/>
      <c r="J230" s="363"/>
      <c r="K230" s="363"/>
      <c r="L230" s="363"/>
      <c r="M230" s="364"/>
      <c r="N230" s="238"/>
      <c r="O230" s="238"/>
      <c r="P230" s="238"/>
      <c r="Q230" s="238"/>
      <c r="R230" s="238"/>
      <c r="S230" s="238"/>
      <c r="T230" s="362"/>
      <c r="U230" s="363"/>
      <c r="V230" s="279"/>
      <c r="W230" s="279"/>
      <c r="X230" s="279"/>
      <c r="Y230" s="279"/>
      <c r="Z230" s="279"/>
      <c r="AA230" s="363"/>
      <c r="AB230" s="363"/>
      <c r="AC230" s="363"/>
      <c r="AD230" s="364"/>
      <c r="AE230" s="238"/>
      <c r="AF230" s="238"/>
      <c r="AL230" s="342"/>
    </row>
    <row r="231" spans="1:38" ht="9.75" customHeight="1"/>
    <row r="232" spans="1:38" s="220" customFormat="1" ht="26.25" customHeight="1">
      <c r="A232" s="238"/>
      <c r="B232" s="238"/>
      <c r="C232" s="238"/>
      <c r="D232" s="238"/>
      <c r="E232" s="768" t="s">
        <v>628</v>
      </c>
      <c r="F232" s="768"/>
      <c r="G232" s="768" t="s">
        <v>629</v>
      </c>
      <c r="H232" s="768"/>
      <c r="I232" s="768"/>
      <c r="J232" s="1001" t="s">
        <v>630</v>
      </c>
      <c r="K232" s="1001"/>
      <c r="L232" s="238"/>
      <c r="M232" s="238"/>
      <c r="N232" s="238"/>
      <c r="O232" s="238"/>
      <c r="P232" s="238"/>
      <c r="Q232" s="238"/>
      <c r="R232" s="238"/>
      <c r="S232" s="238"/>
      <c r="T232" s="238"/>
      <c r="U232" s="238"/>
      <c r="V232" s="768" t="s">
        <v>628</v>
      </c>
      <c r="W232" s="768"/>
      <c r="X232" s="768" t="s">
        <v>629</v>
      </c>
      <c r="Y232" s="768"/>
      <c r="Z232" s="768"/>
      <c r="AA232" s="1001" t="s">
        <v>630</v>
      </c>
      <c r="AB232" s="1001"/>
      <c r="AC232" s="238"/>
      <c r="AD232" s="238"/>
      <c r="AE232" s="238"/>
      <c r="AF232" s="238"/>
      <c r="AL232" s="342"/>
    </row>
    <row r="233" spans="1:38" s="220" customFormat="1" ht="26.5" customHeight="1">
      <c r="A233" s="343"/>
      <c r="B233" s="343"/>
      <c r="C233" s="343"/>
      <c r="D233" s="238"/>
      <c r="E233" s="992">
        <v>0.5625</v>
      </c>
      <c r="F233" s="993"/>
      <c r="G233" s="1027" t="s">
        <v>633</v>
      </c>
      <c r="H233" s="1028"/>
      <c r="I233" s="1029"/>
      <c r="J233" s="1000">
        <v>9</v>
      </c>
      <c r="K233" s="1000"/>
      <c r="L233" s="238"/>
      <c r="M233" s="238"/>
      <c r="N233" s="238"/>
      <c r="O233" s="238"/>
      <c r="P233" s="238"/>
      <c r="Q233" s="238"/>
      <c r="R233" s="343"/>
      <c r="S233" s="343"/>
      <c r="T233" s="343"/>
      <c r="U233" s="238"/>
      <c r="V233" s="992">
        <v>0.5625</v>
      </c>
      <c r="W233" s="993"/>
      <c r="X233" s="1027" t="s">
        <v>634</v>
      </c>
      <c r="Y233" s="1028"/>
      <c r="Z233" s="1029"/>
      <c r="AA233" s="1000">
        <v>10</v>
      </c>
      <c r="AB233" s="1000"/>
      <c r="AC233" s="238"/>
      <c r="AD233" s="238"/>
      <c r="AE233" s="238"/>
      <c r="AF233" s="238"/>
      <c r="AL233" s="342"/>
    </row>
    <row r="234" spans="1:38" s="220" customFormat="1" ht="26.5" customHeight="1">
      <c r="A234" s="343"/>
      <c r="B234" s="343"/>
      <c r="C234" s="343"/>
      <c r="D234" s="238"/>
      <c r="E234" s="993"/>
      <c r="F234" s="993"/>
      <c r="G234" s="1030"/>
      <c r="H234" s="1031"/>
      <c r="I234" s="1032"/>
      <c r="J234" s="1000"/>
      <c r="K234" s="1000"/>
      <c r="L234" s="238"/>
      <c r="M234" s="238"/>
      <c r="N234" s="238"/>
      <c r="O234" s="238"/>
      <c r="P234" s="238"/>
      <c r="Q234" s="238"/>
      <c r="R234" s="343"/>
      <c r="S234" s="343"/>
      <c r="T234" s="343"/>
      <c r="U234" s="238"/>
      <c r="V234" s="993"/>
      <c r="W234" s="993"/>
      <c r="X234" s="1030"/>
      <c r="Y234" s="1031"/>
      <c r="Z234" s="1032"/>
      <c r="AA234" s="1000"/>
      <c r="AB234" s="1000"/>
      <c r="AC234" s="238"/>
      <c r="AD234" s="238"/>
      <c r="AE234" s="238"/>
      <c r="AF234" s="238"/>
      <c r="AL234" s="342"/>
    </row>
    <row r="235" spans="1:38" s="220" customFormat="1" ht="26.5" customHeight="1">
      <c r="A235" s="238"/>
      <c r="B235" s="238"/>
      <c r="C235" s="238"/>
      <c r="D235" s="238"/>
      <c r="E235" s="350"/>
      <c r="F235" s="350"/>
      <c r="G235" s="350"/>
      <c r="H235" s="350"/>
      <c r="I235" s="350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350"/>
      <c r="W235" s="350"/>
      <c r="X235" s="350"/>
      <c r="Y235" s="350"/>
      <c r="Z235" s="350"/>
      <c r="AA235" s="238"/>
      <c r="AB235" s="238"/>
      <c r="AC235" s="238"/>
      <c r="AD235" s="238"/>
      <c r="AE235" s="238"/>
      <c r="AF235" s="238"/>
      <c r="AL235" s="342"/>
    </row>
    <row r="236" spans="1:38" s="220" customFormat="1" ht="26.5" customHeight="1">
      <c r="A236" s="1004" t="str">
        <f>IF(G236="","",VLOOKUP(G236,$AI$1:$AK$1023,2,0))</f>
        <v>伊東　一浩</v>
      </c>
      <c r="B236" s="1005"/>
      <c r="C236" s="1005"/>
      <c r="D236" s="1005"/>
      <c r="E236" s="1005"/>
      <c r="F236" s="1006"/>
      <c r="G236" s="352">
        <v>29</v>
      </c>
      <c r="H236" s="1007" t="s">
        <v>627</v>
      </c>
      <c r="I236" s="352">
        <v>42</v>
      </c>
      <c r="J236" s="1004" t="str">
        <f>IF(I236="","",VLOOKUP(I236,$AI$1:$AK$1023,2,0))</f>
        <v>三澤　叶夢</v>
      </c>
      <c r="K236" s="1005"/>
      <c r="L236" s="1005"/>
      <c r="M236" s="1005"/>
      <c r="N236" s="1005"/>
      <c r="O236" s="1006"/>
      <c r="P236" s="238"/>
      <c r="Q236" s="238"/>
      <c r="R236" s="1004" t="str">
        <f>IF(X236="","",VLOOKUP(X236,$AI$1:$AK$1023,2,0))</f>
        <v>鈴木　安彦　</v>
      </c>
      <c r="S236" s="1005"/>
      <c r="T236" s="1005"/>
      <c r="U236" s="1005"/>
      <c r="V236" s="1005"/>
      <c r="W236" s="1006"/>
      <c r="X236" s="352">
        <v>41</v>
      </c>
      <c r="Y236" s="1007" t="s">
        <v>627</v>
      </c>
      <c r="Z236" s="352">
        <v>33</v>
      </c>
      <c r="AA236" s="1004" t="str">
        <f>IF(Z236="","",VLOOKUP(Z236,$AI$1:$AK$1023,2,0))</f>
        <v>柴崎　文仁</v>
      </c>
      <c r="AB236" s="1005"/>
      <c r="AC236" s="1005"/>
      <c r="AD236" s="1005"/>
      <c r="AE236" s="1005"/>
      <c r="AF236" s="1006"/>
      <c r="AL236" s="342"/>
    </row>
    <row r="237" spans="1:38" s="220" customFormat="1" ht="26.5" customHeight="1">
      <c r="A237" s="837" t="str">
        <f>IF(G236="","",VLOOKUP(G236,$AI$1:$AK$1023,3,0))</f>
        <v>レインボー（東京）</v>
      </c>
      <c r="B237" s="838"/>
      <c r="C237" s="838"/>
      <c r="D237" s="838"/>
      <c r="E237" s="838"/>
      <c r="F237" s="839"/>
      <c r="G237" s="350"/>
      <c r="H237" s="1007"/>
      <c r="I237" s="350"/>
      <c r="J237" s="837" t="str">
        <f>IF(I236="","",VLOOKUP(I236,$AI$1:$AK$1023,3,0))</f>
        <v>宮城県障害者
卓球協会</v>
      </c>
      <c r="K237" s="838"/>
      <c r="L237" s="838"/>
      <c r="M237" s="838"/>
      <c r="N237" s="838"/>
      <c r="O237" s="839"/>
      <c r="P237" s="238"/>
      <c r="Q237" s="238"/>
      <c r="R237" s="837" t="str">
        <f>IF(X236="","",VLOOKUP(X236,$AI$1:$AK$1023,3,0))</f>
        <v>宮城県障害者
卓球協会</v>
      </c>
      <c r="S237" s="838"/>
      <c r="T237" s="838"/>
      <c r="U237" s="838"/>
      <c r="V237" s="838"/>
      <c r="W237" s="839"/>
      <c r="X237" s="350"/>
      <c r="Y237" s="1007"/>
      <c r="Z237" s="350"/>
      <c r="AA237" s="837" t="str">
        <f>IF(Z236="","",VLOOKUP(Z236,$AI$1:$AK$1023,3,0))</f>
        <v>宮城県障害者
卓球協会</v>
      </c>
      <c r="AB237" s="838"/>
      <c r="AC237" s="838"/>
      <c r="AD237" s="838"/>
      <c r="AE237" s="838"/>
      <c r="AF237" s="839"/>
      <c r="AL237" s="342"/>
    </row>
    <row r="238" spans="1:38" s="220" customFormat="1" ht="26.5" customHeight="1">
      <c r="A238" s="238"/>
      <c r="B238" s="238"/>
      <c r="C238" s="238"/>
      <c r="D238" s="238"/>
      <c r="E238" s="350"/>
      <c r="F238" s="350"/>
      <c r="G238" s="350"/>
      <c r="H238" s="350"/>
      <c r="I238" s="350"/>
      <c r="J238" s="238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350"/>
      <c r="W238" s="350"/>
      <c r="X238" s="350"/>
      <c r="Y238" s="350"/>
      <c r="Z238" s="350"/>
      <c r="AA238" s="238"/>
      <c r="AB238" s="238"/>
      <c r="AC238" s="238"/>
      <c r="AD238" s="238"/>
      <c r="AE238" s="238"/>
      <c r="AF238" s="238"/>
      <c r="AL238" s="342"/>
    </row>
    <row r="239" spans="1:38" s="220" customFormat="1" ht="26.5" customHeight="1">
      <c r="A239" s="238"/>
      <c r="B239" s="238"/>
      <c r="C239" s="1003">
        <v>1</v>
      </c>
      <c r="D239" s="1003"/>
      <c r="E239" s="350"/>
      <c r="F239" s="350"/>
      <c r="H239" s="350"/>
      <c r="I239" s="350"/>
      <c r="J239" s="238"/>
      <c r="K239" s="238"/>
      <c r="L239" s="1003">
        <v>1</v>
      </c>
      <c r="M239" s="1003"/>
      <c r="N239" s="238"/>
      <c r="O239" s="238"/>
      <c r="P239" s="238"/>
      <c r="Q239" s="238"/>
      <c r="R239" s="238"/>
      <c r="S239" s="238"/>
      <c r="T239" s="1003">
        <v>0</v>
      </c>
      <c r="U239" s="1003"/>
      <c r="V239" s="350"/>
      <c r="W239" s="350"/>
      <c r="X239" s="350"/>
      <c r="Y239" s="350"/>
      <c r="Z239" s="350"/>
      <c r="AA239" s="238"/>
      <c r="AB239" s="238"/>
      <c r="AC239" s="1003">
        <v>3</v>
      </c>
      <c r="AD239" s="1003"/>
      <c r="AE239" s="238"/>
      <c r="AF239" s="238"/>
      <c r="AL239" s="342"/>
    </row>
    <row r="240" spans="1:38" s="220" customFormat="1" ht="26.5" customHeight="1">
      <c r="A240" s="238"/>
      <c r="B240" s="238"/>
      <c r="C240" s="1003"/>
      <c r="D240" s="1003"/>
      <c r="E240" s="350"/>
      <c r="F240" s="350"/>
      <c r="G240" s="350"/>
      <c r="H240" s="350"/>
      <c r="I240" s="350"/>
      <c r="J240" s="238"/>
      <c r="K240" s="238"/>
      <c r="L240" s="1003"/>
      <c r="M240" s="1003"/>
      <c r="N240" s="238"/>
      <c r="O240" s="238"/>
      <c r="P240" s="238"/>
      <c r="Q240" s="238"/>
      <c r="R240" s="238"/>
      <c r="S240" s="238"/>
      <c r="T240" s="1003"/>
      <c r="U240" s="1003"/>
      <c r="V240" s="350"/>
      <c r="W240" s="350"/>
      <c r="X240" s="350"/>
      <c r="Y240" s="350"/>
      <c r="Z240" s="350"/>
      <c r="AA240" s="238"/>
      <c r="AB240" s="238"/>
      <c r="AC240" s="1003"/>
      <c r="AD240" s="1003"/>
      <c r="AE240" s="238"/>
      <c r="AF240" s="238"/>
      <c r="AL240" s="342"/>
    </row>
    <row r="241" spans="1:38" s="220" customFormat="1" ht="26.5" customHeight="1">
      <c r="A241" s="238"/>
      <c r="B241" s="238"/>
      <c r="C241" s="238"/>
      <c r="D241" s="238"/>
      <c r="E241" s="504" t="s">
        <v>757</v>
      </c>
      <c r="F241" s="350"/>
      <c r="G241" s="350"/>
      <c r="H241" s="350"/>
      <c r="I241" s="350"/>
      <c r="J241" s="238"/>
      <c r="K241" s="238"/>
      <c r="L241" s="238"/>
      <c r="M241" s="238"/>
      <c r="N241" s="238"/>
      <c r="O241" s="238"/>
      <c r="P241" s="238"/>
      <c r="Q241" s="238"/>
      <c r="R241" s="238"/>
      <c r="S241" s="238"/>
      <c r="T241" s="238"/>
      <c r="U241" s="238"/>
      <c r="V241" s="350"/>
      <c r="W241" s="350"/>
      <c r="X241" s="350"/>
      <c r="Y241" s="350"/>
      <c r="Z241" s="350"/>
      <c r="AA241" s="238"/>
      <c r="AB241" s="238"/>
      <c r="AC241" s="238"/>
      <c r="AD241" s="238"/>
      <c r="AE241" s="238"/>
      <c r="AF241" s="238"/>
      <c r="AL241" s="342"/>
    </row>
    <row r="242" spans="1:38" s="220" customFormat="1" ht="26.5" customHeight="1">
      <c r="A242" s="353"/>
      <c r="B242" s="238"/>
      <c r="C242" s="354"/>
      <c r="D242" s="355"/>
      <c r="E242" s="356"/>
      <c r="F242" s="356"/>
      <c r="G242" s="356"/>
      <c r="H242" s="356"/>
      <c r="I242" s="356"/>
      <c r="J242" s="355"/>
      <c r="K242" s="355"/>
      <c r="L242" s="355"/>
      <c r="M242" s="357"/>
      <c r="N242" s="238"/>
      <c r="O242" s="238"/>
      <c r="P242" s="238"/>
      <c r="Q242" s="238"/>
      <c r="R242" s="353"/>
      <c r="S242" s="238"/>
      <c r="T242" s="354"/>
      <c r="U242" s="355"/>
      <c r="V242" s="356"/>
      <c r="W242" s="356"/>
      <c r="X242" s="356"/>
      <c r="Y242" s="356"/>
      <c r="Z242" s="356"/>
      <c r="AA242" s="355"/>
      <c r="AB242" s="355"/>
      <c r="AC242" s="355"/>
      <c r="AD242" s="357"/>
      <c r="AE242" s="238"/>
      <c r="AF242" s="238"/>
      <c r="AL242" s="342"/>
    </row>
    <row r="243" spans="1:38" s="220" customFormat="1" ht="26.5" customHeight="1" thickBot="1">
      <c r="A243" s="353"/>
      <c r="B243" s="238"/>
      <c r="C243" s="266"/>
      <c r="D243" s="358"/>
      <c r="E243" s="359"/>
      <c r="F243" s="1002">
        <v>8</v>
      </c>
      <c r="G243" s="1002"/>
      <c r="H243" s="360"/>
      <c r="I243" s="1002">
        <v>11</v>
      </c>
      <c r="J243" s="1002"/>
      <c r="K243" s="358"/>
      <c r="L243" s="358"/>
      <c r="M243" s="361"/>
      <c r="N243" s="238"/>
      <c r="O243" s="238"/>
      <c r="P243" s="238"/>
      <c r="Q243" s="238"/>
      <c r="R243" s="353"/>
      <c r="S243" s="238"/>
      <c r="T243" s="266"/>
      <c r="U243" s="358"/>
      <c r="V243" s="359"/>
      <c r="W243" s="1002">
        <v>10</v>
      </c>
      <c r="X243" s="1002"/>
      <c r="Y243" s="360"/>
      <c r="Z243" s="1002">
        <v>12</v>
      </c>
      <c r="AA243" s="1002"/>
      <c r="AB243" s="358"/>
      <c r="AC243" s="358"/>
      <c r="AD243" s="361"/>
      <c r="AE243" s="238"/>
      <c r="AF243" s="238"/>
      <c r="AL243" s="342"/>
    </row>
    <row r="244" spans="1:38" s="220" customFormat="1" ht="26.5" customHeight="1">
      <c r="A244" s="353"/>
      <c r="B244" s="238"/>
      <c r="C244" s="266"/>
      <c r="D244" s="358"/>
      <c r="E244" s="359"/>
      <c r="F244" s="1002"/>
      <c r="G244" s="1002"/>
      <c r="H244" s="359"/>
      <c r="I244" s="1002"/>
      <c r="J244" s="1002"/>
      <c r="K244" s="358"/>
      <c r="L244" s="358"/>
      <c r="M244" s="361"/>
      <c r="N244" s="238"/>
      <c r="O244" s="238"/>
      <c r="P244" s="238"/>
      <c r="Q244" s="238"/>
      <c r="R244" s="353"/>
      <c r="S244" s="238"/>
      <c r="T244" s="266"/>
      <c r="U244" s="358"/>
      <c r="V244" s="359"/>
      <c r="W244" s="1002"/>
      <c r="X244" s="1002"/>
      <c r="Y244" s="359"/>
      <c r="Z244" s="1002"/>
      <c r="AA244" s="1002"/>
      <c r="AB244" s="358"/>
      <c r="AC244" s="358"/>
      <c r="AD244" s="361"/>
      <c r="AE244" s="238"/>
      <c r="AF244" s="238"/>
      <c r="AL244" s="342"/>
    </row>
    <row r="245" spans="1:38" s="220" customFormat="1" ht="26.5" customHeight="1" thickBot="1">
      <c r="A245" s="353"/>
      <c r="B245" s="238"/>
      <c r="C245" s="266"/>
      <c r="D245" s="358"/>
      <c r="E245" s="359"/>
      <c r="F245" s="1002">
        <v>13</v>
      </c>
      <c r="G245" s="1002"/>
      <c r="H245" s="360"/>
      <c r="I245" s="1002">
        <v>11</v>
      </c>
      <c r="J245" s="1002"/>
      <c r="K245" s="358"/>
      <c r="L245" s="358"/>
      <c r="M245" s="361"/>
      <c r="N245" s="238"/>
      <c r="O245" s="238"/>
      <c r="P245" s="238"/>
      <c r="Q245" s="238"/>
      <c r="R245" s="353"/>
      <c r="S245" s="238"/>
      <c r="T245" s="266"/>
      <c r="U245" s="358"/>
      <c r="V245" s="359"/>
      <c r="W245" s="1002">
        <v>9</v>
      </c>
      <c r="X245" s="1002"/>
      <c r="Y245" s="360"/>
      <c r="Z245" s="1002">
        <v>11</v>
      </c>
      <c r="AA245" s="1002"/>
      <c r="AB245" s="358"/>
      <c r="AC245" s="358"/>
      <c r="AD245" s="361"/>
      <c r="AE245" s="238"/>
      <c r="AF245" s="238"/>
      <c r="AL245" s="342"/>
    </row>
    <row r="246" spans="1:38" s="220" customFormat="1" ht="26.5" customHeight="1">
      <c r="A246" s="353"/>
      <c r="B246" s="238"/>
      <c r="C246" s="266"/>
      <c r="D246" s="358"/>
      <c r="E246" s="359"/>
      <c r="F246" s="1002"/>
      <c r="G246" s="1002"/>
      <c r="H246" s="359"/>
      <c r="I246" s="1002"/>
      <c r="J246" s="1002"/>
      <c r="K246" s="358"/>
      <c r="L246" s="358"/>
      <c r="M246" s="361"/>
      <c r="N246" s="238"/>
      <c r="O246" s="238"/>
      <c r="P246" s="238"/>
      <c r="Q246" s="238"/>
      <c r="R246" s="353"/>
      <c r="S246" s="238"/>
      <c r="T246" s="266"/>
      <c r="U246" s="358"/>
      <c r="V246" s="359"/>
      <c r="W246" s="1002"/>
      <c r="X246" s="1002"/>
      <c r="Y246" s="359"/>
      <c r="Z246" s="1002"/>
      <c r="AA246" s="1002"/>
      <c r="AB246" s="358"/>
      <c r="AC246" s="358"/>
      <c r="AD246" s="361"/>
      <c r="AE246" s="238"/>
      <c r="AF246" s="238"/>
      <c r="AL246" s="342"/>
    </row>
    <row r="247" spans="1:38" s="220" customFormat="1" ht="26.5" customHeight="1" thickBot="1">
      <c r="A247" s="353"/>
      <c r="B247" s="238"/>
      <c r="C247" s="266"/>
      <c r="D247" s="358"/>
      <c r="E247" s="359"/>
      <c r="F247" s="1002"/>
      <c r="G247" s="1002"/>
      <c r="H247" s="360"/>
      <c r="I247" s="1002"/>
      <c r="J247" s="1002"/>
      <c r="K247" s="358"/>
      <c r="L247" s="358"/>
      <c r="M247" s="361"/>
      <c r="N247" s="238"/>
      <c r="O247" s="238"/>
      <c r="P247" s="238"/>
      <c r="Q247" s="238"/>
      <c r="R247" s="353"/>
      <c r="S247" s="238"/>
      <c r="T247" s="266"/>
      <c r="U247" s="358"/>
      <c r="V247" s="359"/>
      <c r="W247" s="1002">
        <v>10</v>
      </c>
      <c r="X247" s="1002"/>
      <c r="Y247" s="360"/>
      <c r="Z247" s="1002">
        <v>12</v>
      </c>
      <c r="AA247" s="1002"/>
      <c r="AB247" s="358"/>
      <c r="AC247" s="358"/>
      <c r="AD247" s="361"/>
      <c r="AE247" s="238"/>
      <c r="AF247" s="238"/>
      <c r="AL247" s="342"/>
    </row>
    <row r="248" spans="1:38" s="220" customFormat="1" ht="26.5" customHeight="1">
      <c r="A248" s="353"/>
      <c r="B248" s="238"/>
      <c r="C248" s="266"/>
      <c r="D248" s="358"/>
      <c r="E248" s="359"/>
      <c r="F248" s="1002"/>
      <c r="G248" s="1002"/>
      <c r="H248" s="359"/>
      <c r="I248" s="1002"/>
      <c r="J248" s="1002"/>
      <c r="K248" s="358"/>
      <c r="L248" s="358"/>
      <c r="M248" s="361"/>
      <c r="N248" s="238"/>
      <c r="O248" s="238"/>
      <c r="P248" s="238"/>
      <c r="Q248" s="238"/>
      <c r="R248" s="353"/>
      <c r="S248" s="238"/>
      <c r="T248" s="266"/>
      <c r="U248" s="358"/>
      <c r="V248" s="359"/>
      <c r="W248" s="1002"/>
      <c r="X248" s="1002"/>
      <c r="Y248" s="359"/>
      <c r="Z248" s="1002"/>
      <c r="AA248" s="1002"/>
      <c r="AB248" s="358"/>
      <c r="AC248" s="358"/>
      <c r="AD248" s="361"/>
      <c r="AE248" s="238"/>
      <c r="AF248" s="238"/>
      <c r="AL248" s="342"/>
    </row>
    <row r="249" spans="1:38" s="220" customFormat="1" ht="26.5" customHeight="1" thickBot="1">
      <c r="A249" s="353"/>
      <c r="B249" s="238"/>
      <c r="C249" s="266"/>
      <c r="D249" s="358"/>
      <c r="E249" s="359"/>
      <c r="F249" s="1002"/>
      <c r="G249" s="1002"/>
      <c r="H249" s="360"/>
      <c r="I249" s="1002"/>
      <c r="J249" s="1002"/>
      <c r="K249" s="358"/>
      <c r="L249" s="358"/>
      <c r="M249" s="361"/>
      <c r="N249" s="238"/>
      <c r="O249" s="238"/>
      <c r="P249" s="238"/>
      <c r="Q249" s="238"/>
      <c r="R249" s="353"/>
      <c r="S249" s="238"/>
      <c r="T249" s="266"/>
      <c r="U249" s="358"/>
      <c r="V249" s="359"/>
      <c r="W249" s="1002"/>
      <c r="X249" s="1002"/>
      <c r="Y249" s="360"/>
      <c r="Z249" s="1002"/>
      <c r="AA249" s="1002"/>
      <c r="AB249" s="358"/>
      <c r="AC249" s="358"/>
      <c r="AD249" s="361"/>
      <c r="AE249" s="238"/>
      <c r="AF249" s="238"/>
      <c r="AL249" s="342"/>
    </row>
    <row r="250" spans="1:38" s="220" customFormat="1" ht="26.5" customHeight="1">
      <c r="A250" s="353"/>
      <c r="B250" s="238"/>
      <c r="C250" s="266"/>
      <c r="D250" s="358"/>
      <c r="E250" s="359"/>
      <c r="F250" s="1002"/>
      <c r="G250" s="1002"/>
      <c r="H250" s="359"/>
      <c r="I250" s="1002"/>
      <c r="J250" s="1002"/>
      <c r="K250" s="358"/>
      <c r="L250" s="358"/>
      <c r="M250" s="361"/>
      <c r="N250" s="238"/>
      <c r="O250" s="238"/>
      <c r="P250" s="238"/>
      <c r="Q250" s="238"/>
      <c r="R250" s="353"/>
      <c r="S250" s="238"/>
      <c r="T250" s="266"/>
      <c r="U250" s="358"/>
      <c r="V250" s="359"/>
      <c r="W250" s="1002"/>
      <c r="X250" s="1002"/>
      <c r="Y250" s="359"/>
      <c r="Z250" s="1002"/>
      <c r="AA250" s="1002"/>
      <c r="AB250" s="358"/>
      <c r="AC250" s="358"/>
      <c r="AD250" s="361"/>
      <c r="AE250" s="238"/>
      <c r="AF250" s="238"/>
      <c r="AL250" s="342"/>
    </row>
    <row r="251" spans="1:38" s="220" customFormat="1" ht="26.5" customHeight="1" thickBot="1">
      <c r="A251" s="353"/>
      <c r="B251" s="238"/>
      <c r="C251" s="266"/>
      <c r="D251" s="358"/>
      <c r="E251" s="359"/>
      <c r="F251" s="1002"/>
      <c r="G251" s="1002"/>
      <c r="H251" s="360"/>
      <c r="I251" s="1002"/>
      <c r="J251" s="1002"/>
      <c r="K251" s="358"/>
      <c r="L251" s="358"/>
      <c r="M251" s="361"/>
      <c r="N251" s="238"/>
      <c r="O251" s="238"/>
      <c r="P251" s="238"/>
      <c r="Q251" s="238"/>
      <c r="R251" s="353"/>
      <c r="S251" s="238"/>
      <c r="T251" s="266"/>
      <c r="U251" s="358"/>
      <c r="V251" s="359"/>
      <c r="W251" s="1002"/>
      <c r="X251" s="1002"/>
      <c r="Y251" s="360"/>
      <c r="Z251" s="1002"/>
      <c r="AA251" s="1002"/>
      <c r="AB251" s="358"/>
      <c r="AC251" s="358"/>
      <c r="AD251" s="361"/>
      <c r="AE251" s="238"/>
      <c r="AF251" s="238"/>
      <c r="AL251" s="342"/>
    </row>
    <row r="252" spans="1:38" s="220" customFormat="1" ht="26.5" customHeight="1">
      <c r="A252" s="238"/>
      <c r="B252" s="238"/>
      <c r="C252" s="266"/>
      <c r="D252" s="358"/>
      <c r="E252" s="359"/>
      <c r="F252" s="1002"/>
      <c r="G252" s="1002"/>
      <c r="H252" s="359"/>
      <c r="I252" s="1002"/>
      <c r="J252" s="1002"/>
      <c r="K252" s="358"/>
      <c r="L252" s="358"/>
      <c r="M252" s="361"/>
      <c r="N252" s="238"/>
      <c r="O252" s="238"/>
      <c r="P252" s="238"/>
      <c r="Q252" s="238"/>
      <c r="R252" s="238"/>
      <c r="S252" s="238"/>
      <c r="T252" s="266"/>
      <c r="U252" s="358"/>
      <c r="V252" s="359"/>
      <c r="W252" s="1002"/>
      <c r="X252" s="1002"/>
      <c r="Y252" s="359"/>
      <c r="Z252" s="1002"/>
      <c r="AA252" s="1002"/>
      <c r="AB252" s="358"/>
      <c r="AC252" s="358"/>
      <c r="AD252" s="361"/>
      <c r="AE252" s="238"/>
      <c r="AF252" s="238"/>
      <c r="AL252" s="342"/>
    </row>
    <row r="253" spans="1:38" s="220" customFormat="1" ht="26.5" customHeight="1">
      <c r="A253" s="238"/>
      <c r="B253" s="238"/>
      <c r="C253" s="362"/>
      <c r="D253" s="363"/>
      <c r="E253" s="279"/>
      <c r="F253" s="279"/>
      <c r="G253" s="279"/>
      <c r="H253" s="279"/>
      <c r="I253" s="279"/>
      <c r="J253" s="363"/>
      <c r="K253" s="363"/>
      <c r="L253" s="363"/>
      <c r="M253" s="364"/>
      <c r="N253" s="238"/>
      <c r="O253" s="238"/>
      <c r="P253" s="238"/>
      <c r="Q253" s="238"/>
      <c r="R253" s="238"/>
      <c r="S253" s="238"/>
      <c r="T253" s="362"/>
      <c r="U253" s="363"/>
      <c r="V253" s="279"/>
      <c r="W253" s="279"/>
      <c r="X253" s="279"/>
      <c r="Y253" s="279"/>
      <c r="Z253" s="279"/>
      <c r="AA253" s="363"/>
      <c r="AB253" s="363"/>
      <c r="AC253" s="363"/>
      <c r="AD253" s="364"/>
      <c r="AE253" s="238"/>
      <c r="AF253" s="238"/>
      <c r="AL253" s="342"/>
    </row>
    <row r="254" spans="1:38" ht="8.25" customHeight="1"/>
    <row r="255" spans="1:38" s="220" customFormat="1" ht="26.25" customHeight="1">
      <c r="A255" s="238"/>
      <c r="B255" s="238"/>
      <c r="C255" s="238"/>
      <c r="D255" s="238"/>
      <c r="E255" s="768" t="s">
        <v>628</v>
      </c>
      <c r="F255" s="768"/>
      <c r="G255" s="768" t="s">
        <v>629</v>
      </c>
      <c r="H255" s="768"/>
      <c r="I255" s="768"/>
      <c r="J255" s="1001" t="s">
        <v>630</v>
      </c>
      <c r="K255" s="1001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768" t="s">
        <v>628</v>
      </c>
      <c r="W255" s="768"/>
      <c r="X255" s="768" t="s">
        <v>629</v>
      </c>
      <c r="Y255" s="768"/>
      <c r="Z255" s="768"/>
      <c r="AA255" s="1001" t="s">
        <v>630</v>
      </c>
      <c r="AB255" s="1001"/>
      <c r="AC255" s="238"/>
      <c r="AD255" s="238"/>
      <c r="AE255" s="238"/>
      <c r="AF255" s="238"/>
      <c r="AL255" s="342"/>
    </row>
    <row r="256" spans="1:38" s="220" customFormat="1" ht="26.5" customHeight="1">
      <c r="A256" s="343"/>
      <c r="B256" s="343"/>
      <c r="C256" s="343"/>
      <c r="D256" s="238"/>
      <c r="E256" s="992">
        <v>0.58333333333333337</v>
      </c>
      <c r="F256" s="993"/>
      <c r="G256" s="1027" t="s">
        <v>635</v>
      </c>
      <c r="H256" s="1028"/>
      <c r="I256" s="1029"/>
      <c r="J256" s="1000">
        <v>10</v>
      </c>
      <c r="K256" s="1000"/>
      <c r="L256" s="238"/>
      <c r="M256" s="238"/>
      <c r="N256" s="238"/>
      <c r="O256" s="238"/>
      <c r="P256" s="238"/>
      <c r="Q256" s="238"/>
      <c r="R256" s="343"/>
      <c r="S256" s="343"/>
      <c r="T256" s="343"/>
      <c r="U256" s="238"/>
      <c r="V256" s="992">
        <v>0.58333333333333337</v>
      </c>
      <c r="W256" s="993"/>
      <c r="X256" s="1027" t="s">
        <v>636</v>
      </c>
      <c r="Y256" s="1028"/>
      <c r="Z256" s="1029"/>
      <c r="AA256" s="1000">
        <v>9</v>
      </c>
      <c r="AB256" s="1000"/>
      <c r="AC256" s="238"/>
      <c r="AD256" s="238"/>
      <c r="AE256" s="238"/>
      <c r="AF256" s="238"/>
      <c r="AL256" s="342"/>
    </row>
    <row r="257" spans="1:38" s="220" customFormat="1" ht="26.5" customHeight="1">
      <c r="A257" s="343"/>
      <c r="B257" s="343"/>
      <c r="C257" s="343"/>
      <c r="D257" s="238"/>
      <c r="E257" s="993"/>
      <c r="F257" s="993"/>
      <c r="G257" s="1030"/>
      <c r="H257" s="1031"/>
      <c r="I257" s="1032"/>
      <c r="J257" s="1000"/>
      <c r="K257" s="1000"/>
      <c r="L257" s="238"/>
      <c r="M257" s="238"/>
      <c r="N257" s="238"/>
      <c r="O257" s="238"/>
      <c r="P257" s="238"/>
      <c r="Q257" s="238"/>
      <c r="R257" s="343"/>
      <c r="S257" s="343"/>
      <c r="T257" s="343"/>
      <c r="U257" s="238"/>
      <c r="V257" s="993"/>
      <c r="W257" s="993"/>
      <c r="X257" s="1030"/>
      <c r="Y257" s="1031"/>
      <c r="Z257" s="1032"/>
      <c r="AA257" s="1000"/>
      <c r="AB257" s="1000"/>
      <c r="AC257" s="238"/>
      <c r="AD257" s="238"/>
      <c r="AE257" s="238"/>
      <c r="AF257" s="238"/>
      <c r="AL257" s="342"/>
    </row>
    <row r="258" spans="1:38" s="220" customFormat="1" ht="26.5" customHeight="1">
      <c r="A258" s="238"/>
      <c r="B258" s="238"/>
      <c r="C258" s="238"/>
      <c r="D258" s="238"/>
      <c r="E258" s="350"/>
      <c r="F258" s="350"/>
      <c r="G258" s="350"/>
      <c r="H258" s="350"/>
      <c r="I258" s="350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350"/>
      <c r="W258" s="350"/>
      <c r="X258" s="350"/>
      <c r="Y258" s="350"/>
      <c r="Z258" s="350"/>
      <c r="AA258" s="238"/>
      <c r="AB258" s="238"/>
      <c r="AC258" s="238"/>
      <c r="AD258" s="238"/>
      <c r="AE258" s="238"/>
      <c r="AF258" s="238"/>
      <c r="AL258" s="342"/>
    </row>
    <row r="259" spans="1:38" s="220" customFormat="1" ht="26.5" customHeight="1">
      <c r="A259" s="1004" t="str">
        <f>IF(G259="","",VLOOKUP(G259,$AI$1:$AK$1023,2,0))</f>
        <v>伊東　一浩</v>
      </c>
      <c r="B259" s="1005"/>
      <c r="C259" s="1005"/>
      <c r="D259" s="1005"/>
      <c r="E259" s="1005"/>
      <c r="F259" s="1006"/>
      <c r="G259" s="352">
        <v>29</v>
      </c>
      <c r="H259" s="1007" t="s">
        <v>627</v>
      </c>
      <c r="I259" s="352">
        <v>41</v>
      </c>
      <c r="J259" s="1004" t="str">
        <f>IF(I259="","",VLOOKUP(I259,$AI$1:$AK$1023,2,0))</f>
        <v>鈴木　安彦　</v>
      </c>
      <c r="K259" s="1005"/>
      <c r="L259" s="1005"/>
      <c r="M259" s="1005"/>
      <c r="N259" s="1005"/>
      <c r="O259" s="1006"/>
      <c r="P259" s="238"/>
      <c r="Q259" s="238"/>
      <c r="R259" s="1004" t="str">
        <f>IF(X259="","",VLOOKUP(X259,$AI$1:$AK$1023,2,0))</f>
        <v>三澤　叶夢</v>
      </c>
      <c r="S259" s="1005"/>
      <c r="T259" s="1005"/>
      <c r="U259" s="1005"/>
      <c r="V259" s="1005"/>
      <c r="W259" s="1006"/>
      <c r="X259" s="352">
        <v>42</v>
      </c>
      <c r="Y259" s="1007" t="s">
        <v>627</v>
      </c>
      <c r="Z259" s="352">
        <v>33</v>
      </c>
      <c r="AA259" s="1004" t="str">
        <f>IF(Z259="","",VLOOKUP(Z259,$AI$1:$AK$1023,2,0))</f>
        <v>柴崎　文仁</v>
      </c>
      <c r="AB259" s="1005"/>
      <c r="AC259" s="1005"/>
      <c r="AD259" s="1005"/>
      <c r="AE259" s="1005"/>
      <c r="AF259" s="1006"/>
      <c r="AL259" s="342"/>
    </row>
    <row r="260" spans="1:38" s="220" customFormat="1" ht="26.5" customHeight="1">
      <c r="A260" s="837" t="str">
        <f>IF(G259="","",VLOOKUP(G259,$AI$1:$AK$1023,3,0))</f>
        <v>レインボー（東京）</v>
      </c>
      <c r="B260" s="838"/>
      <c r="C260" s="838"/>
      <c r="D260" s="838"/>
      <c r="E260" s="838"/>
      <c r="F260" s="839"/>
      <c r="G260" s="350"/>
      <c r="H260" s="1007"/>
      <c r="I260" s="350"/>
      <c r="J260" s="837" t="str">
        <f>IF(I259="","",VLOOKUP(I259,$AI$1:$AK$1023,3,0))</f>
        <v>宮城県障害者
卓球協会</v>
      </c>
      <c r="K260" s="838"/>
      <c r="L260" s="838"/>
      <c r="M260" s="838"/>
      <c r="N260" s="838"/>
      <c r="O260" s="839"/>
      <c r="P260" s="238"/>
      <c r="Q260" s="238"/>
      <c r="R260" s="837" t="str">
        <f>IF(X259="","",VLOOKUP(X259,$AI$1:$AK$1023,3,0))</f>
        <v>宮城県障害者
卓球協会</v>
      </c>
      <c r="S260" s="838"/>
      <c r="T260" s="838"/>
      <c r="U260" s="838"/>
      <c r="V260" s="838"/>
      <c r="W260" s="839"/>
      <c r="X260" s="350"/>
      <c r="Y260" s="1007"/>
      <c r="Z260" s="350"/>
      <c r="AA260" s="837" t="str">
        <f>IF(Z259="","",VLOOKUP(Z259,$AI$1:$AK$1023,3,0))</f>
        <v>宮城県障害者
卓球協会</v>
      </c>
      <c r="AB260" s="838"/>
      <c r="AC260" s="838"/>
      <c r="AD260" s="838"/>
      <c r="AE260" s="838"/>
      <c r="AF260" s="839"/>
      <c r="AL260" s="342"/>
    </row>
    <row r="261" spans="1:38" s="220" customFormat="1" ht="26.5" customHeight="1">
      <c r="A261" s="238"/>
      <c r="B261" s="238"/>
      <c r="C261" s="238"/>
      <c r="D261" s="238"/>
      <c r="E261" s="350"/>
      <c r="F261" s="350"/>
      <c r="G261" s="350"/>
      <c r="H261" s="350"/>
      <c r="I261" s="350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350"/>
      <c r="W261" s="350"/>
      <c r="X261" s="350"/>
      <c r="Y261" s="350"/>
      <c r="Z261" s="350"/>
      <c r="AA261" s="238"/>
      <c r="AB261" s="238"/>
      <c r="AC261" s="238"/>
      <c r="AD261" s="238"/>
      <c r="AE261" s="238"/>
      <c r="AF261" s="238"/>
      <c r="AL261" s="342"/>
    </row>
    <row r="262" spans="1:38" s="220" customFormat="1" ht="26.5" customHeight="1">
      <c r="A262" s="238"/>
      <c r="B262" s="238"/>
      <c r="C262" s="1003"/>
      <c r="D262" s="1003"/>
      <c r="E262" s="350"/>
      <c r="F262" s="350"/>
      <c r="G262" s="350"/>
      <c r="H262" s="350"/>
      <c r="I262" s="350"/>
      <c r="J262" s="238"/>
      <c r="K262" s="238"/>
      <c r="L262" s="1003"/>
      <c r="M262" s="1003"/>
      <c r="N262" s="238"/>
      <c r="O262" s="238"/>
      <c r="P262" s="238"/>
      <c r="Q262" s="238"/>
      <c r="R262" s="238"/>
      <c r="S262" s="238"/>
      <c r="T262" s="1003">
        <v>0</v>
      </c>
      <c r="U262" s="1003"/>
      <c r="V262" s="350"/>
      <c r="W262" s="350"/>
      <c r="X262" s="350"/>
      <c r="Y262" s="350"/>
      <c r="Z262" s="350"/>
      <c r="AA262" s="238"/>
      <c r="AB262" s="238"/>
      <c r="AC262" s="1003">
        <v>3</v>
      </c>
      <c r="AD262" s="1003"/>
      <c r="AE262" s="238"/>
      <c r="AF262" s="238"/>
      <c r="AL262" s="342"/>
    </row>
    <row r="263" spans="1:38" s="220" customFormat="1" ht="26.5" customHeight="1">
      <c r="A263" s="238"/>
      <c r="B263" s="238"/>
      <c r="C263" s="1003"/>
      <c r="D263" s="1003"/>
      <c r="E263" s="350"/>
      <c r="F263" s="350"/>
      <c r="G263" s="350"/>
      <c r="H263" s="350"/>
      <c r="I263" s="350"/>
      <c r="J263" s="238"/>
      <c r="K263" s="238"/>
      <c r="L263" s="1003"/>
      <c r="M263" s="1003"/>
      <c r="N263" s="238"/>
      <c r="O263" s="238"/>
      <c r="P263" s="238"/>
      <c r="Q263" s="238"/>
      <c r="R263" s="238"/>
      <c r="S263" s="238"/>
      <c r="T263" s="1003"/>
      <c r="U263" s="1003"/>
      <c r="V263" s="350"/>
      <c r="W263" s="350"/>
      <c r="X263" s="350"/>
      <c r="Y263" s="350"/>
      <c r="Z263" s="350"/>
      <c r="AA263" s="238"/>
      <c r="AB263" s="238"/>
      <c r="AC263" s="1003"/>
      <c r="AD263" s="1003"/>
      <c r="AE263" s="238"/>
      <c r="AF263" s="238"/>
      <c r="AL263" s="342"/>
    </row>
    <row r="264" spans="1:38" s="220" customFormat="1" ht="26.5" customHeight="1">
      <c r="A264" s="238"/>
      <c r="B264" s="238"/>
      <c r="C264" s="238"/>
      <c r="D264" s="238"/>
      <c r="F264" s="350"/>
      <c r="G264" s="504" t="s">
        <v>758</v>
      </c>
      <c r="H264" s="350"/>
      <c r="I264" s="350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350"/>
      <c r="W264" s="350"/>
      <c r="X264" s="350"/>
      <c r="Y264" s="350"/>
      <c r="Z264" s="350"/>
      <c r="AA264" s="238"/>
      <c r="AB264" s="238"/>
      <c r="AC264" s="238"/>
      <c r="AD264" s="238"/>
      <c r="AE264" s="238"/>
      <c r="AF264" s="238"/>
      <c r="AL264" s="342"/>
    </row>
    <row r="265" spans="1:38" s="220" customFormat="1" ht="26.5" customHeight="1">
      <c r="A265" s="353"/>
      <c r="B265" s="238"/>
      <c r="C265" s="354"/>
      <c r="D265" s="355"/>
      <c r="E265" s="356"/>
      <c r="F265" s="356"/>
      <c r="G265" s="356"/>
      <c r="H265" s="356"/>
      <c r="I265" s="356"/>
      <c r="J265" s="355"/>
      <c r="K265" s="355"/>
      <c r="L265" s="355"/>
      <c r="M265" s="357"/>
      <c r="N265" s="238"/>
      <c r="O265" s="238"/>
      <c r="P265" s="238"/>
      <c r="Q265" s="238"/>
      <c r="R265" s="353"/>
      <c r="S265" s="238"/>
      <c r="T265" s="354"/>
      <c r="U265" s="355"/>
      <c r="V265" s="356"/>
      <c r="W265" s="356"/>
      <c r="X265" s="356"/>
      <c r="Y265" s="356"/>
      <c r="Z265" s="356"/>
      <c r="AA265" s="355"/>
      <c r="AB265" s="355"/>
      <c r="AC265" s="355"/>
      <c r="AD265" s="357"/>
      <c r="AE265" s="238"/>
      <c r="AF265" s="238"/>
      <c r="AL265" s="342"/>
    </row>
    <row r="266" spans="1:38" s="220" customFormat="1" ht="26.5" customHeight="1" thickBot="1">
      <c r="A266" s="353"/>
      <c r="B266" s="238"/>
      <c r="C266" s="266"/>
      <c r="D266" s="358"/>
      <c r="E266" s="359"/>
      <c r="F266" s="1002"/>
      <c r="G266" s="1002"/>
      <c r="H266" s="360"/>
      <c r="I266" s="1002"/>
      <c r="J266" s="1002"/>
      <c r="K266" s="358"/>
      <c r="L266" s="358"/>
      <c r="M266" s="361"/>
      <c r="N266" s="238"/>
      <c r="O266" s="238"/>
      <c r="P266" s="238"/>
      <c r="Q266" s="238"/>
      <c r="R266" s="353"/>
      <c r="S266" s="238"/>
      <c r="T266" s="266"/>
      <c r="U266" s="358"/>
      <c r="V266" s="359"/>
      <c r="W266" s="1002">
        <v>9</v>
      </c>
      <c r="X266" s="1002"/>
      <c r="Y266" s="360"/>
      <c r="Z266" s="1002">
        <v>11</v>
      </c>
      <c r="AA266" s="1002"/>
      <c r="AB266" s="358"/>
      <c r="AC266" s="358"/>
      <c r="AD266" s="361"/>
      <c r="AE266" s="238"/>
      <c r="AF266" s="238"/>
      <c r="AL266" s="342"/>
    </row>
    <row r="267" spans="1:38" s="220" customFormat="1" ht="26.5" customHeight="1">
      <c r="A267" s="353"/>
      <c r="B267" s="238"/>
      <c r="C267" s="266"/>
      <c r="D267" s="358"/>
      <c r="E267" s="359"/>
      <c r="F267" s="1002"/>
      <c r="G267" s="1002"/>
      <c r="H267" s="359"/>
      <c r="I267" s="1002"/>
      <c r="J267" s="1002"/>
      <c r="K267" s="358"/>
      <c r="L267" s="358"/>
      <c r="M267" s="361"/>
      <c r="N267" s="238"/>
      <c r="O267" s="238"/>
      <c r="P267" s="238"/>
      <c r="Q267" s="238"/>
      <c r="R267" s="353"/>
      <c r="S267" s="238"/>
      <c r="T267" s="266"/>
      <c r="U267" s="358"/>
      <c r="V267" s="359"/>
      <c r="W267" s="1002"/>
      <c r="X267" s="1002"/>
      <c r="Y267" s="359"/>
      <c r="Z267" s="1002"/>
      <c r="AA267" s="1002"/>
      <c r="AB267" s="358"/>
      <c r="AC267" s="358"/>
      <c r="AD267" s="361"/>
      <c r="AE267" s="238"/>
      <c r="AF267" s="238"/>
      <c r="AL267" s="342"/>
    </row>
    <row r="268" spans="1:38" s="220" customFormat="1" ht="26.5" customHeight="1" thickBot="1">
      <c r="A268" s="353"/>
      <c r="B268" s="238"/>
      <c r="C268" s="266"/>
      <c r="D268" s="358"/>
      <c r="E268" s="359"/>
      <c r="F268" s="1002"/>
      <c r="G268" s="1002"/>
      <c r="H268" s="360"/>
      <c r="I268" s="1002"/>
      <c r="J268" s="1002"/>
      <c r="K268" s="358"/>
      <c r="L268" s="358"/>
      <c r="M268" s="361"/>
      <c r="N268" s="238"/>
      <c r="O268" s="238"/>
      <c r="P268" s="238"/>
      <c r="Q268" s="238"/>
      <c r="R268" s="353"/>
      <c r="S268" s="238"/>
      <c r="T268" s="266"/>
      <c r="U268" s="358"/>
      <c r="V268" s="359"/>
      <c r="W268" s="1002">
        <v>7</v>
      </c>
      <c r="X268" s="1002"/>
      <c r="Y268" s="360"/>
      <c r="Z268" s="1002">
        <v>11</v>
      </c>
      <c r="AA268" s="1002"/>
      <c r="AB268" s="358"/>
      <c r="AC268" s="358"/>
      <c r="AD268" s="361"/>
      <c r="AE268" s="238"/>
      <c r="AF268" s="238"/>
      <c r="AL268" s="342"/>
    </row>
    <row r="269" spans="1:38" s="220" customFormat="1" ht="26.5" customHeight="1">
      <c r="A269" s="353"/>
      <c r="B269" s="238"/>
      <c r="C269" s="266"/>
      <c r="D269" s="358"/>
      <c r="E269" s="359"/>
      <c r="F269" s="1002"/>
      <c r="G269" s="1002"/>
      <c r="H269" s="359"/>
      <c r="I269" s="1002"/>
      <c r="J269" s="1002"/>
      <c r="K269" s="358"/>
      <c r="L269" s="358"/>
      <c r="M269" s="361"/>
      <c r="N269" s="238"/>
      <c r="O269" s="238"/>
      <c r="P269" s="238"/>
      <c r="Q269" s="238"/>
      <c r="R269" s="353"/>
      <c r="S269" s="238"/>
      <c r="T269" s="266"/>
      <c r="U269" s="358"/>
      <c r="V269" s="359"/>
      <c r="W269" s="1002"/>
      <c r="X269" s="1002"/>
      <c r="Y269" s="359"/>
      <c r="Z269" s="1002"/>
      <c r="AA269" s="1002"/>
      <c r="AB269" s="358"/>
      <c r="AC269" s="358"/>
      <c r="AD269" s="361"/>
      <c r="AE269" s="238"/>
      <c r="AF269" s="238"/>
      <c r="AL269" s="342"/>
    </row>
    <row r="270" spans="1:38" s="220" customFormat="1" ht="26.5" customHeight="1" thickBot="1">
      <c r="A270" s="353"/>
      <c r="B270" s="238"/>
      <c r="C270" s="266"/>
      <c r="D270" s="358"/>
      <c r="E270" s="359"/>
      <c r="F270" s="1002"/>
      <c r="G270" s="1002"/>
      <c r="H270" s="360"/>
      <c r="I270" s="1002"/>
      <c r="J270" s="1002"/>
      <c r="K270" s="358"/>
      <c r="L270" s="358"/>
      <c r="M270" s="361"/>
      <c r="N270" s="238"/>
      <c r="O270" s="238"/>
      <c r="P270" s="238"/>
      <c r="Q270" s="238"/>
      <c r="R270" s="353"/>
      <c r="S270" s="238"/>
      <c r="T270" s="266"/>
      <c r="U270" s="358"/>
      <c r="V270" s="359"/>
      <c r="W270" s="1002">
        <v>11</v>
      </c>
      <c r="X270" s="1002"/>
      <c r="Y270" s="360"/>
      <c r="Z270" s="1002">
        <v>13</v>
      </c>
      <c r="AA270" s="1002"/>
      <c r="AB270" s="358"/>
      <c r="AC270" s="358"/>
      <c r="AD270" s="361"/>
      <c r="AE270" s="238"/>
      <c r="AF270" s="238"/>
      <c r="AL270" s="342"/>
    </row>
    <row r="271" spans="1:38" s="220" customFormat="1" ht="26.5" customHeight="1">
      <c r="A271" s="353"/>
      <c r="B271" s="238"/>
      <c r="C271" s="266"/>
      <c r="D271" s="358"/>
      <c r="E271" s="359"/>
      <c r="F271" s="1002"/>
      <c r="G271" s="1002"/>
      <c r="H271" s="359"/>
      <c r="I271" s="1002"/>
      <c r="J271" s="1002"/>
      <c r="K271" s="358"/>
      <c r="L271" s="358"/>
      <c r="M271" s="361"/>
      <c r="N271" s="238"/>
      <c r="O271" s="238"/>
      <c r="P271" s="238"/>
      <c r="Q271" s="238"/>
      <c r="R271" s="353"/>
      <c r="S271" s="238"/>
      <c r="T271" s="266"/>
      <c r="U271" s="358"/>
      <c r="V271" s="359"/>
      <c r="W271" s="1002"/>
      <c r="X271" s="1002"/>
      <c r="Y271" s="359"/>
      <c r="Z271" s="1002"/>
      <c r="AA271" s="1002"/>
      <c r="AB271" s="358"/>
      <c r="AC271" s="358"/>
      <c r="AD271" s="361"/>
      <c r="AE271" s="238"/>
      <c r="AF271" s="238"/>
      <c r="AL271" s="342"/>
    </row>
    <row r="272" spans="1:38" s="220" customFormat="1" ht="26.5" customHeight="1" thickBot="1">
      <c r="A272" s="353"/>
      <c r="B272" s="238"/>
      <c r="C272" s="266"/>
      <c r="D272" s="358"/>
      <c r="E272" s="359"/>
      <c r="F272" s="1002"/>
      <c r="G272" s="1002"/>
      <c r="H272" s="360"/>
      <c r="I272" s="1002"/>
      <c r="J272" s="1002"/>
      <c r="K272" s="358"/>
      <c r="L272" s="358"/>
      <c r="M272" s="361"/>
      <c r="N272" s="238"/>
      <c r="O272" s="238"/>
      <c r="P272" s="238"/>
      <c r="Q272" s="238"/>
      <c r="R272" s="353"/>
      <c r="S272" s="238"/>
      <c r="T272" s="266"/>
      <c r="U272" s="358"/>
      <c r="V272" s="359"/>
      <c r="W272" s="1002"/>
      <c r="X272" s="1002"/>
      <c r="Y272" s="360"/>
      <c r="Z272" s="1002"/>
      <c r="AA272" s="1002"/>
      <c r="AB272" s="358"/>
      <c r="AC272" s="358"/>
      <c r="AD272" s="361"/>
      <c r="AE272" s="238"/>
      <c r="AF272" s="238"/>
      <c r="AL272" s="342"/>
    </row>
    <row r="273" spans="1:39" s="220" customFormat="1" ht="26.5" customHeight="1">
      <c r="A273" s="353"/>
      <c r="B273" s="238"/>
      <c r="C273" s="266"/>
      <c r="D273" s="358"/>
      <c r="E273" s="359"/>
      <c r="F273" s="1002"/>
      <c r="G273" s="1002"/>
      <c r="H273" s="359"/>
      <c r="I273" s="1002"/>
      <c r="J273" s="1002"/>
      <c r="K273" s="358"/>
      <c r="L273" s="358"/>
      <c r="M273" s="361"/>
      <c r="N273" s="238"/>
      <c r="O273" s="238"/>
      <c r="P273" s="238"/>
      <c r="Q273" s="238"/>
      <c r="R273" s="353"/>
      <c r="S273" s="238"/>
      <c r="T273" s="266"/>
      <c r="U273" s="358"/>
      <c r="V273" s="359"/>
      <c r="W273" s="1002"/>
      <c r="X273" s="1002"/>
      <c r="Y273" s="359"/>
      <c r="Z273" s="1002"/>
      <c r="AA273" s="1002"/>
      <c r="AB273" s="358"/>
      <c r="AC273" s="358"/>
      <c r="AD273" s="361"/>
      <c r="AE273" s="238"/>
      <c r="AF273" s="238"/>
      <c r="AL273" s="342"/>
    </row>
    <row r="274" spans="1:39" s="220" customFormat="1" ht="26.5" customHeight="1" thickBot="1">
      <c r="A274" s="353"/>
      <c r="B274" s="238"/>
      <c r="C274" s="266"/>
      <c r="D274" s="358"/>
      <c r="E274" s="359"/>
      <c r="F274" s="1002"/>
      <c r="G274" s="1002"/>
      <c r="H274" s="360"/>
      <c r="I274" s="1002"/>
      <c r="J274" s="1002"/>
      <c r="K274" s="358"/>
      <c r="L274" s="358"/>
      <c r="M274" s="361"/>
      <c r="N274" s="238"/>
      <c r="O274" s="238"/>
      <c r="P274" s="238"/>
      <c r="Q274" s="238"/>
      <c r="R274" s="353"/>
      <c r="S274" s="238"/>
      <c r="T274" s="266"/>
      <c r="U274" s="358"/>
      <c r="V274" s="359"/>
      <c r="W274" s="1002"/>
      <c r="X274" s="1002"/>
      <c r="Y274" s="360"/>
      <c r="Z274" s="1002"/>
      <c r="AA274" s="1002"/>
      <c r="AB274" s="358"/>
      <c r="AC274" s="358"/>
      <c r="AD274" s="361"/>
      <c r="AE274" s="238"/>
      <c r="AF274" s="238"/>
      <c r="AL274" s="342"/>
    </row>
    <row r="275" spans="1:39" s="220" customFormat="1" ht="26.5" customHeight="1">
      <c r="A275" s="238"/>
      <c r="B275" s="238"/>
      <c r="C275" s="266"/>
      <c r="D275" s="358"/>
      <c r="E275" s="359"/>
      <c r="F275" s="1002"/>
      <c r="G275" s="1002"/>
      <c r="H275" s="359"/>
      <c r="I275" s="1002"/>
      <c r="J275" s="1002"/>
      <c r="K275" s="358"/>
      <c r="L275" s="358"/>
      <c r="M275" s="361"/>
      <c r="N275" s="238"/>
      <c r="O275" s="238"/>
      <c r="P275" s="238"/>
      <c r="Q275" s="238"/>
      <c r="R275" s="238"/>
      <c r="S275" s="238"/>
      <c r="T275" s="266"/>
      <c r="U275" s="358"/>
      <c r="V275" s="359"/>
      <c r="W275" s="1002"/>
      <c r="X275" s="1002"/>
      <c r="Y275" s="359"/>
      <c r="Z275" s="1002"/>
      <c r="AA275" s="1002"/>
      <c r="AB275" s="358"/>
      <c r="AC275" s="358"/>
      <c r="AD275" s="361"/>
      <c r="AE275" s="238"/>
      <c r="AF275" s="238"/>
      <c r="AL275" s="342"/>
    </row>
    <row r="276" spans="1:39" s="220" customFormat="1" ht="26.5" customHeight="1">
      <c r="A276" s="238"/>
      <c r="B276" s="238"/>
      <c r="C276" s="362"/>
      <c r="D276" s="363"/>
      <c r="E276" s="279"/>
      <c r="F276" s="279"/>
      <c r="G276" s="279"/>
      <c r="H276" s="279"/>
      <c r="I276" s="279"/>
      <c r="J276" s="363"/>
      <c r="K276" s="363"/>
      <c r="L276" s="363"/>
      <c r="M276" s="364"/>
      <c r="N276" s="238"/>
      <c r="O276" s="238"/>
      <c r="P276" s="238"/>
      <c r="Q276" s="238"/>
      <c r="R276" s="238"/>
      <c r="S276" s="238"/>
      <c r="T276" s="362"/>
      <c r="U276" s="363"/>
      <c r="V276" s="279"/>
      <c r="W276" s="279"/>
      <c r="X276" s="279"/>
      <c r="Y276" s="279"/>
      <c r="Z276" s="279"/>
      <c r="AA276" s="363"/>
      <c r="AB276" s="363"/>
      <c r="AC276" s="363"/>
      <c r="AD276" s="364"/>
      <c r="AE276" s="238"/>
      <c r="AF276" s="238"/>
      <c r="AL276" s="342"/>
    </row>
    <row r="277" spans="1:39" s="220" customFormat="1" ht="26.25" customHeight="1">
      <c r="A277" s="238"/>
      <c r="B277" s="238"/>
      <c r="C277" s="238"/>
      <c r="D277" s="238"/>
      <c r="E277" s="768" t="s">
        <v>628</v>
      </c>
      <c r="F277" s="768"/>
      <c r="G277" s="768" t="s">
        <v>629</v>
      </c>
      <c r="H277" s="768"/>
      <c r="I277" s="768"/>
      <c r="J277" s="1001" t="s">
        <v>630</v>
      </c>
      <c r="K277" s="1001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768" t="s">
        <v>628</v>
      </c>
      <c r="W277" s="768"/>
      <c r="X277" s="768" t="s">
        <v>629</v>
      </c>
      <c r="Y277" s="768"/>
      <c r="Z277" s="768"/>
      <c r="AA277" s="1001" t="s">
        <v>630</v>
      </c>
      <c r="AB277" s="1001"/>
      <c r="AC277" s="238"/>
      <c r="AD277" s="238"/>
      <c r="AE277" s="238"/>
      <c r="AF277" s="238"/>
    </row>
    <row r="278" spans="1:39" s="220" customFormat="1" ht="26.5" customHeight="1">
      <c r="A278" s="343"/>
      <c r="B278" s="343"/>
      <c r="C278" s="343"/>
      <c r="D278" s="238"/>
      <c r="E278" s="992">
        <v>0.54166666666666663</v>
      </c>
      <c r="F278" s="993"/>
      <c r="G278" s="1027" t="s">
        <v>637</v>
      </c>
      <c r="H278" s="1028"/>
      <c r="I278" s="1029"/>
      <c r="J278" s="1000">
        <v>13</v>
      </c>
      <c r="K278" s="1000"/>
      <c r="L278" s="238"/>
      <c r="M278" s="238"/>
      <c r="N278" s="238"/>
      <c r="O278" s="238"/>
      <c r="P278" s="238"/>
      <c r="Q278" s="238"/>
      <c r="R278" s="343"/>
      <c r="S278" s="343"/>
      <c r="T278" s="343"/>
      <c r="U278" s="238"/>
      <c r="V278" s="992">
        <v>0.54166666666666663</v>
      </c>
      <c r="W278" s="993"/>
      <c r="X278" s="1027" t="s">
        <v>638</v>
      </c>
      <c r="Y278" s="1028"/>
      <c r="Z278" s="1029"/>
      <c r="AA278" s="1000">
        <v>14</v>
      </c>
      <c r="AB278" s="1000"/>
      <c r="AC278" s="238"/>
      <c r="AD278" s="238"/>
      <c r="AE278" s="238"/>
      <c r="AF278" s="238"/>
      <c r="AH278"/>
      <c r="AI278"/>
      <c r="AJ278"/>
      <c r="AK278"/>
      <c r="AL278"/>
      <c r="AM278"/>
    </row>
    <row r="279" spans="1:39" s="220" customFormat="1" ht="26.5" customHeight="1">
      <c r="A279" s="343"/>
      <c r="B279" s="343"/>
      <c r="C279" s="343"/>
      <c r="D279" s="238"/>
      <c r="E279" s="993"/>
      <c r="F279" s="993"/>
      <c r="G279" s="1030"/>
      <c r="H279" s="1031"/>
      <c r="I279" s="1032"/>
      <c r="J279" s="1000"/>
      <c r="K279" s="1000"/>
      <c r="L279" s="238"/>
      <c r="M279" s="238"/>
      <c r="N279" s="238"/>
      <c r="O279" s="238"/>
      <c r="P279" s="238"/>
      <c r="Q279" s="238"/>
      <c r="R279" s="343"/>
      <c r="S279" s="343"/>
      <c r="T279" s="343"/>
      <c r="U279" s="238"/>
      <c r="V279" s="993"/>
      <c r="W279" s="993"/>
      <c r="X279" s="1030"/>
      <c r="Y279" s="1031"/>
      <c r="Z279" s="1032"/>
      <c r="AA279" s="1000"/>
      <c r="AB279" s="1000"/>
      <c r="AC279" s="238"/>
      <c r="AD279" s="238"/>
      <c r="AE279" s="238"/>
      <c r="AF279" s="238"/>
      <c r="AH279"/>
      <c r="AI279"/>
      <c r="AJ279"/>
      <c r="AK279"/>
      <c r="AL279"/>
      <c r="AM279"/>
    </row>
    <row r="280" spans="1:39" s="220" customFormat="1" ht="26.5" customHeight="1">
      <c r="A280" s="238"/>
      <c r="B280" s="238"/>
      <c r="C280" s="238"/>
      <c r="D280" s="238"/>
      <c r="E280" s="350"/>
      <c r="F280" s="350"/>
      <c r="G280" s="350"/>
      <c r="H280" s="350"/>
      <c r="I280" s="350"/>
      <c r="J280" s="238"/>
      <c r="K280" s="238"/>
      <c r="L280" s="238"/>
      <c r="M280" s="238"/>
      <c r="N280" s="238"/>
      <c r="O280" s="238"/>
      <c r="P280" s="238"/>
      <c r="Q280" s="238"/>
      <c r="R280" s="238"/>
      <c r="S280" s="238"/>
      <c r="T280" s="238"/>
      <c r="U280" s="238"/>
      <c r="V280" s="350"/>
      <c r="W280" s="350"/>
      <c r="X280" s="350"/>
      <c r="Y280" s="350"/>
      <c r="Z280" s="350"/>
      <c r="AA280" s="238"/>
      <c r="AB280" s="238"/>
      <c r="AC280" s="238"/>
      <c r="AD280" s="238"/>
      <c r="AE280" s="238"/>
      <c r="AF280" s="238"/>
      <c r="AH280"/>
      <c r="AI280"/>
      <c r="AJ280"/>
      <c r="AK280"/>
      <c r="AL280"/>
      <c r="AM280"/>
    </row>
    <row r="281" spans="1:39" s="220" customFormat="1" ht="26.5" customHeight="1">
      <c r="A281" s="1004" t="str">
        <f>IF(G281="","",VLOOKUP(G281,$AI$1:$AK$1023,2,0))</f>
        <v>田中　伸幸</v>
      </c>
      <c r="B281" s="1005"/>
      <c r="C281" s="1005"/>
      <c r="D281" s="1005"/>
      <c r="E281" s="1005"/>
      <c r="F281" s="1006"/>
      <c r="G281" s="352">
        <v>53</v>
      </c>
      <c r="H281" s="1007" t="s">
        <v>627</v>
      </c>
      <c r="I281" s="352">
        <v>49</v>
      </c>
      <c r="J281" s="834" t="str">
        <f>IF(I281="","",VLOOKUP(I281,$AI$1:$AK$1023,2,0))</f>
        <v>松尾　昌明</v>
      </c>
      <c r="K281" s="835"/>
      <c r="L281" s="835"/>
      <c r="M281" s="835"/>
      <c r="N281" s="835"/>
      <c r="O281" s="836"/>
      <c r="P281" s="238"/>
      <c r="Q281" s="238"/>
      <c r="R281" s="1004" t="str">
        <f>IF(X281="","",VLOOKUP(X281,$AI$1:$AK$1023,2,0))</f>
        <v>髙橋　雄大</v>
      </c>
      <c r="S281" s="1005"/>
      <c r="T281" s="1005"/>
      <c r="U281" s="1005"/>
      <c r="V281" s="1005"/>
      <c r="W281" s="1006"/>
      <c r="X281" s="352">
        <v>61</v>
      </c>
      <c r="Y281" s="1007" t="s">
        <v>627</v>
      </c>
      <c r="Z281" s="352">
        <v>68</v>
      </c>
      <c r="AA281" s="1004" t="str">
        <f>IF(Z281="","",VLOOKUP(Z281,$AI$1:$AK$1023,2,0))</f>
        <v>村山　洋太</v>
      </c>
      <c r="AB281" s="1005"/>
      <c r="AC281" s="1005"/>
      <c r="AD281" s="1005"/>
      <c r="AE281" s="1005"/>
      <c r="AF281" s="1006"/>
      <c r="AH281"/>
      <c r="AI281"/>
      <c r="AJ281"/>
      <c r="AK281"/>
      <c r="AL281"/>
      <c r="AM281"/>
    </row>
    <row r="282" spans="1:39" s="220" customFormat="1" ht="26.5" customHeight="1">
      <c r="A282" s="837" t="str">
        <f>IF(G281="","",VLOOKUP(G281,$AI$1:$AK$1023,3,0))</f>
        <v>ＳＯＮ日本・東京</v>
      </c>
      <c r="B282" s="838"/>
      <c r="C282" s="838"/>
      <c r="D282" s="838"/>
      <c r="E282" s="838"/>
      <c r="F282" s="839"/>
      <c r="G282" s="350"/>
      <c r="H282" s="1007"/>
      <c r="I282" s="350"/>
      <c r="J282" s="837" t="str">
        <f>IF(I281="","",VLOOKUP(I281,$AI$1:$AK$1023,3,0))</f>
        <v>個人</v>
      </c>
      <c r="K282" s="838"/>
      <c r="L282" s="838"/>
      <c r="M282" s="838"/>
      <c r="N282" s="838"/>
      <c r="O282" s="839"/>
      <c r="P282" s="238"/>
      <c r="Q282" s="238"/>
      <c r="R282" s="837" t="str">
        <f>IF(X281="","",VLOOKUP(X281,$AI$1:$AK$1023,3,0))</f>
        <v>個人</v>
      </c>
      <c r="S282" s="838"/>
      <c r="T282" s="838"/>
      <c r="U282" s="838"/>
      <c r="V282" s="838"/>
      <c r="W282" s="839"/>
      <c r="X282" s="350"/>
      <c r="Y282" s="1007"/>
      <c r="Z282" s="350"/>
      <c r="AA282" s="837" t="str">
        <f>IF(Z281="","",VLOOKUP(Z281,$AI$1:$AK$1023,3,0))</f>
        <v>まゆみ会</v>
      </c>
      <c r="AB282" s="838"/>
      <c r="AC282" s="838"/>
      <c r="AD282" s="838"/>
      <c r="AE282" s="838"/>
      <c r="AF282" s="839"/>
      <c r="AH282"/>
      <c r="AI282"/>
      <c r="AJ282"/>
      <c r="AK282"/>
      <c r="AL282"/>
      <c r="AM282"/>
    </row>
    <row r="283" spans="1:39" s="220" customFormat="1" ht="26.5" customHeight="1">
      <c r="A283" s="238"/>
      <c r="B283" s="238"/>
      <c r="C283" s="238"/>
      <c r="D283" s="238"/>
      <c r="E283" s="350"/>
      <c r="F283" s="350"/>
      <c r="G283" s="350"/>
      <c r="H283" s="350"/>
      <c r="I283" s="350"/>
      <c r="J283" s="238"/>
      <c r="K283" s="238"/>
      <c r="L283" s="238"/>
      <c r="M283" s="238"/>
      <c r="N283" s="238"/>
      <c r="O283" s="238"/>
      <c r="P283" s="238"/>
      <c r="Q283" s="238"/>
      <c r="R283" s="238"/>
      <c r="S283" s="238"/>
      <c r="T283" s="238"/>
      <c r="U283" s="238"/>
      <c r="V283" s="350"/>
      <c r="W283" s="350"/>
      <c r="X283" s="350"/>
      <c r="Y283" s="350"/>
      <c r="Z283" s="350"/>
      <c r="AA283" s="238"/>
      <c r="AB283" s="238"/>
      <c r="AC283" s="238"/>
      <c r="AD283" s="238"/>
      <c r="AE283" s="238"/>
      <c r="AF283" s="238"/>
      <c r="AH283"/>
      <c r="AI283"/>
      <c r="AJ283"/>
      <c r="AK283"/>
      <c r="AL283"/>
      <c r="AM283"/>
    </row>
    <row r="284" spans="1:39" s="220" customFormat="1" ht="26.5" customHeight="1">
      <c r="A284" s="238"/>
      <c r="B284" s="238"/>
      <c r="C284" s="1003">
        <v>3</v>
      </c>
      <c r="D284" s="1003"/>
      <c r="E284" s="350"/>
      <c r="F284" s="350"/>
      <c r="G284" s="350"/>
      <c r="H284" s="350"/>
      <c r="I284" s="350"/>
      <c r="J284" s="238"/>
      <c r="K284" s="238"/>
      <c r="L284" s="1003">
        <v>2</v>
      </c>
      <c r="M284" s="1003"/>
      <c r="N284" s="238"/>
      <c r="O284" s="238"/>
      <c r="P284" s="238"/>
      <c r="Q284" s="238"/>
      <c r="R284" s="238"/>
      <c r="S284" s="238"/>
      <c r="T284" s="1003">
        <v>0</v>
      </c>
      <c r="U284" s="1003"/>
      <c r="V284" s="350"/>
      <c r="W284" s="350"/>
      <c r="X284" s="350"/>
      <c r="Y284" s="350"/>
      <c r="Z284" s="350"/>
      <c r="AA284" s="238"/>
      <c r="AB284" s="238"/>
      <c r="AC284" s="1003">
        <v>3</v>
      </c>
      <c r="AD284" s="1003"/>
      <c r="AE284" s="238"/>
      <c r="AF284" s="238"/>
      <c r="AH284"/>
      <c r="AI284"/>
      <c r="AJ284"/>
      <c r="AK284"/>
      <c r="AL284"/>
      <c r="AM284"/>
    </row>
    <row r="285" spans="1:39" s="220" customFormat="1" ht="26.5" customHeight="1">
      <c r="A285" s="238"/>
      <c r="B285" s="238"/>
      <c r="C285" s="1003"/>
      <c r="D285" s="1003"/>
      <c r="E285" s="350"/>
      <c r="F285" s="350"/>
      <c r="G285" s="350"/>
      <c r="H285" s="350"/>
      <c r="I285" s="350"/>
      <c r="J285" s="238"/>
      <c r="K285" s="238"/>
      <c r="L285" s="1003"/>
      <c r="M285" s="1003"/>
      <c r="N285" s="238"/>
      <c r="O285" s="238"/>
      <c r="P285" s="238"/>
      <c r="Q285" s="238"/>
      <c r="R285" s="238"/>
      <c r="S285" s="238"/>
      <c r="T285" s="1003"/>
      <c r="U285" s="1003"/>
      <c r="V285" s="350"/>
      <c r="W285" s="350"/>
      <c r="X285" s="350"/>
      <c r="Y285" s="350"/>
      <c r="Z285" s="350"/>
      <c r="AA285" s="238"/>
      <c r="AB285" s="238"/>
      <c r="AC285" s="1003"/>
      <c r="AD285" s="1003"/>
      <c r="AE285" s="238"/>
      <c r="AF285" s="238"/>
      <c r="AH285"/>
      <c r="AI285"/>
      <c r="AJ285"/>
      <c r="AK285"/>
      <c r="AL285"/>
      <c r="AM285"/>
    </row>
    <row r="286" spans="1:39" s="220" customFormat="1" ht="26.5" customHeight="1">
      <c r="A286" s="238"/>
      <c r="B286" s="238"/>
      <c r="C286" s="238"/>
      <c r="D286" s="238"/>
      <c r="E286" s="350"/>
      <c r="F286" s="350"/>
      <c r="G286" s="350"/>
      <c r="H286" s="350"/>
      <c r="I286" s="350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350"/>
      <c r="W286" s="350"/>
      <c r="X286" s="350"/>
      <c r="Y286" s="350"/>
      <c r="Z286" s="350"/>
      <c r="AA286" s="238"/>
      <c r="AB286" s="238"/>
      <c r="AC286" s="238"/>
      <c r="AD286" s="238"/>
      <c r="AE286" s="238"/>
      <c r="AF286" s="238"/>
      <c r="AH286"/>
      <c r="AI286"/>
      <c r="AJ286"/>
      <c r="AK286"/>
      <c r="AL286"/>
      <c r="AM286"/>
    </row>
    <row r="287" spans="1:39" s="220" customFormat="1" ht="26.5" customHeight="1">
      <c r="A287" s="353"/>
      <c r="B287" s="238"/>
      <c r="C287" s="354"/>
      <c r="D287" s="355"/>
      <c r="E287" s="356"/>
      <c r="F287" s="356"/>
      <c r="G287" s="356"/>
      <c r="H287" s="356"/>
      <c r="I287" s="356"/>
      <c r="J287" s="355"/>
      <c r="K287" s="355"/>
      <c r="L287" s="355"/>
      <c r="M287" s="357"/>
      <c r="N287" s="238"/>
      <c r="O287" s="238"/>
      <c r="P287" s="238"/>
      <c r="Q287" s="238"/>
      <c r="R287" s="353"/>
      <c r="S287" s="238"/>
      <c r="T287" s="354"/>
      <c r="U287" s="355"/>
      <c r="V287" s="356"/>
      <c r="W287" s="356"/>
      <c r="X287" s="356"/>
      <c r="Y287" s="356"/>
      <c r="Z287" s="356"/>
      <c r="AA287" s="355"/>
      <c r="AB287" s="355"/>
      <c r="AC287" s="355"/>
      <c r="AD287" s="357"/>
      <c r="AE287" s="238"/>
      <c r="AF287" s="238"/>
      <c r="AH287"/>
      <c r="AI287"/>
      <c r="AJ287"/>
      <c r="AK287"/>
      <c r="AL287"/>
      <c r="AM287"/>
    </row>
    <row r="288" spans="1:39" s="220" customFormat="1" ht="26.5" customHeight="1" thickBot="1">
      <c r="A288" s="353"/>
      <c r="B288" s="238"/>
      <c r="C288" s="266"/>
      <c r="D288" s="358"/>
      <c r="E288" s="359"/>
      <c r="F288" s="1002">
        <v>11</v>
      </c>
      <c r="G288" s="1002"/>
      <c r="H288" s="360"/>
      <c r="I288" s="1002">
        <v>5</v>
      </c>
      <c r="J288" s="1002"/>
      <c r="K288" s="358"/>
      <c r="L288" s="358"/>
      <c r="M288" s="361"/>
      <c r="N288" s="238"/>
      <c r="O288" s="238"/>
      <c r="P288" s="238"/>
      <c r="Q288" s="238"/>
      <c r="R288" s="353"/>
      <c r="S288" s="238"/>
      <c r="T288" s="266"/>
      <c r="U288" s="358"/>
      <c r="V288" s="359"/>
      <c r="W288" s="1002">
        <v>9</v>
      </c>
      <c r="X288" s="1002"/>
      <c r="Y288" s="360"/>
      <c r="Z288" s="1002">
        <v>11</v>
      </c>
      <c r="AA288" s="1002"/>
      <c r="AB288" s="358"/>
      <c r="AC288" s="358"/>
      <c r="AD288" s="361"/>
      <c r="AE288" s="238"/>
      <c r="AF288" s="238"/>
      <c r="AH288"/>
      <c r="AI288"/>
      <c r="AJ288"/>
      <c r="AK288"/>
      <c r="AL288"/>
      <c r="AM288"/>
    </row>
    <row r="289" spans="1:39" s="220" customFormat="1" ht="26.5" customHeight="1">
      <c r="A289" s="353"/>
      <c r="B289" s="238"/>
      <c r="C289" s="266"/>
      <c r="D289" s="358"/>
      <c r="E289" s="359"/>
      <c r="F289" s="1002"/>
      <c r="G289" s="1002"/>
      <c r="H289" s="359"/>
      <c r="I289" s="1002"/>
      <c r="J289" s="1002"/>
      <c r="K289" s="358"/>
      <c r="L289" s="358"/>
      <c r="M289" s="361"/>
      <c r="N289" s="238"/>
      <c r="O289" s="238"/>
      <c r="P289" s="238"/>
      <c r="Q289" s="238"/>
      <c r="R289" s="353"/>
      <c r="S289" s="238"/>
      <c r="T289" s="266"/>
      <c r="U289" s="358"/>
      <c r="V289" s="359"/>
      <c r="W289" s="1002"/>
      <c r="X289" s="1002"/>
      <c r="Y289" s="359"/>
      <c r="Z289" s="1002"/>
      <c r="AA289" s="1002"/>
      <c r="AB289" s="358"/>
      <c r="AC289" s="358"/>
      <c r="AD289" s="361"/>
      <c r="AE289" s="238"/>
      <c r="AF289" s="238"/>
      <c r="AH289"/>
      <c r="AI289"/>
      <c r="AJ289"/>
      <c r="AK289"/>
      <c r="AL289"/>
      <c r="AM289"/>
    </row>
    <row r="290" spans="1:39" s="220" customFormat="1" ht="26.5" customHeight="1" thickBot="1">
      <c r="A290" s="353"/>
      <c r="B290" s="238"/>
      <c r="C290" s="266"/>
      <c r="D290" s="358"/>
      <c r="E290" s="359"/>
      <c r="F290" s="1002">
        <v>11</v>
      </c>
      <c r="G290" s="1002"/>
      <c r="H290" s="360"/>
      <c r="I290" s="1002">
        <v>5</v>
      </c>
      <c r="J290" s="1002"/>
      <c r="K290" s="358"/>
      <c r="L290" s="358"/>
      <c r="M290" s="361"/>
      <c r="N290" s="238"/>
      <c r="O290" s="238"/>
      <c r="P290" s="238"/>
      <c r="Q290" s="238"/>
      <c r="R290" s="353"/>
      <c r="S290" s="238"/>
      <c r="T290" s="266"/>
      <c r="U290" s="358"/>
      <c r="V290" s="359"/>
      <c r="W290" s="1002">
        <v>4</v>
      </c>
      <c r="X290" s="1002"/>
      <c r="Y290" s="360"/>
      <c r="Z290" s="1002">
        <v>11</v>
      </c>
      <c r="AA290" s="1002"/>
      <c r="AB290" s="358"/>
      <c r="AC290" s="358"/>
      <c r="AD290" s="361"/>
      <c r="AE290" s="238"/>
      <c r="AF290" s="238"/>
      <c r="AH290"/>
      <c r="AI290"/>
      <c r="AJ290"/>
      <c r="AK290"/>
      <c r="AL290"/>
      <c r="AM290"/>
    </row>
    <row r="291" spans="1:39" s="220" customFormat="1" ht="26.5" customHeight="1">
      <c r="A291" s="353"/>
      <c r="B291" s="238"/>
      <c r="C291" s="266"/>
      <c r="D291" s="358"/>
      <c r="E291" s="359"/>
      <c r="F291" s="1002"/>
      <c r="G291" s="1002"/>
      <c r="H291" s="359"/>
      <c r="I291" s="1002"/>
      <c r="J291" s="1002"/>
      <c r="K291" s="358"/>
      <c r="L291" s="358"/>
      <c r="M291" s="361"/>
      <c r="N291" s="238"/>
      <c r="O291" s="238"/>
      <c r="P291" s="238"/>
      <c r="Q291" s="238"/>
      <c r="R291" s="353"/>
      <c r="S291" s="238"/>
      <c r="T291" s="266"/>
      <c r="U291" s="358"/>
      <c r="V291" s="359"/>
      <c r="W291" s="1002"/>
      <c r="X291" s="1002"/>
      <c r="Y291" s="359"/>
      <c r="Z291" s="1002"/>
      <c r="AA291" s="1002"/>
      <c r="AB291" s="358"/>
      <c r="AC291" s="358"/>
      <c r="AD291" s="361"/>
      <c r="AE291" s="238"/>
      <c r="AF291" s="238"/>
      <c r="AH291"/>
      <c r="AI291"/>
      <c r="AJ291"/>
      <c r="AK291"/>
      <c r="AL291"/>
      <c r="AM291"/>
    </row>
    <row r="292" spans="1:39" s="220" customFormat="1" ht="26.5" customHeight="1" thickBot="1">
      <c r="A292" s="353"/>
      <c r="B292" s="238"/>
      <c r="C292" s="266"/>
      <c r="D292" s="358"/>
      <c r="E292" s="359"/>
      <c r="F292" s="1002">
        <v>6</v>
      </c>
      <c r="G292" s="1002"/>
      <c r="H292" s="360"/>
      <c r="I292" s="1002">
        <v>11</v>
      </c>
      <c r="J292" s="1002"/>
      <c r="K292" s="358"/>
      <c r="L292" s="358"/>
      <c r="M292" s="361"/>
      <c r="N292" s="238"/>
      <c r="O292" s="238"/>
      <c r="P292" s="238"/>
      <c r="Q292" s="238"/>
      <c r="R292" s="353"/>
      <c r="S292" s="238"/>
      <c r="T292" s="266"/>
      <c r="U292" s="358"/>
      <c r="V292" s="359"/>
      <c r="W292" s="1002">
        <v>6</v>
      </c>
      <c r="X292" s="1002"/>
      <c r="Y292" s="360"/>
      <c r="Z292" s="1002">
        <v>11</v>
      </c>
      <c r="AA292" s="1002"/>
      <c r="AB292" s="358"/>
      <c r="AC292" s="358"/>
      <c r="AD292" s="361"/>
      <c r="AE292" s="238"/>
      <c r="AF292" s="238"/>
      <c r="AH292"/>
      <c r="AI292"/>
      <c r="AJ292"/>
      <c r="AK292"/>
      <c r="AL292"/>
      <c r="AM292"/>
    </row>
    <row r="293" spans="1:39" s="220" customFormat="1" ht="26.5" customHeight="1">
      <c r="A293" s="353"/>
      <c r="B293" s="238"/>
      <c r="C293" s="266"/>
      <c r="D293" s="358"/>
      <c r="E293" s="359"/>
      <c r="F293" s="1002"/>
      <c r="G293" s="1002"/>
      <c r="H293" s="359"/>
      <c r="I293" s="1002"/>
      <c r="J293" s="1002"/>
      <c r="K293" s="358"/>
      <c r="L293" s="358"/>
      <c r="M293" s="361"/>
      <c r="N293" s="238"/>
      <c r="O293" s="238"/>
      <c r="P293" s="238"/>
      <c r="Q293" s="238"/>
      <c r="R293" s="353"/>
      <c r="S293" s="238"/>
      <c r="T293" s="266"/>
      <c r="U293" s="358"/>
      <c r="V293" s="359"/>
      <c r="W293" s="1002"/>
      <c r="X293" s="1002"/>
      <c r="Y293" s="359"/>
      <c r="Z293" s="1002"/>
      <c r="AA293" s="1002"/>
      <c r="AB293" s="358"/>
      <c r="AC293" s="358"/>
      <c r="AD293" s="361"/>
      <c r="AE293" s="238"/>
      <c r="AF293" s="238"/>
      <c r="AH293"/>
      <c r="AI293"/>
      <c r="AJ293"/>
      <c r="AK293"/>
      <c r="AL293"/>
      <c r="AM293"/>
    </row>
    <row r="294" spans="1:39" s="220" customFormat="1" ht="26.5" customHeight="1" thickBot="1">
      <c r="A294" s="353"/>
      <c r="B294" s="238"/>
      <c r="C294" s="266"/>
      <c r="D294" s="358"/>
      <c r="E294" s="359"/>
      <c r="F294" s="1002">
        <v>10</v>
      </c>
      <c r="G294" s="1002"/>
      <c r="H294" s="360"/>
      <c r="I294" s="1002">
        <v>12</v>
      </c>
      <c r="J294" s="1002"/>
      <c r="K294" s="358"/>
      <c r="L294" s="358"/>
      <c r="M294" s="361"/>
      <c r="N294" s="238"/>
      <c r="O294" s="238"/>
      <c r="P294" s="238"/>
      <c r="Q294" s="238"/>
      <c r="R294" s="353"/>
      <c r="S294" s="238"/>
      <c r="T294" s="266"/>
      <c r="U294" s="358"/>
      <c r="V294" s="359"/>
      <c r="W294" s="1002"/>
      <c r="X294" s="1002"/>
      <c r="Y294" s="360"/>
      <c r="Z294" s="1002"/>
      <c r="AA294" s="1002"/>
      <c r="AB294" s="358"/>
      <c r="AC294" s="358"/>
      <c r="AD294" s="361"/>
      <c r="AE294" s="238"/>
      <c r="AF294" s="238"/>
      <c r="AH294"/>
      <c r="AI294"/>
      <c r="AJ294"/>
      <c r="AK294"/>
      <c r="AL294"/>
      <c r="AM294"/>
    </row>
    <row r="295" spans="1:39" s="220" customFormat="1" ht="26.5" customHeight="1">
      <c r="A295" s="353"/>
      <c r="B295" s="238"/>
      <c r="C295" s="266"/>
      <c r="D295" s="358"/>
      <c r="E295" s="359"/>
      <c r="F295" s="1002"/>
      <c r="G295" s="1002"/>
      <c r="H295" s="359"/>
      <c r="I295" s="1002"/>
      <c r="J295" s="1002"/>
      <c r="K295" s="358"/>
      <c r="L295" s="358"/>
      <c r="M295" s="361"/>
      <c r="N295" s="238"/>
      <c r="O295" s="238"/>
      <c r="P295" s="238"/>
      <c r="Q295" s="238"/>
      <c r="R295" s="353"/>
      <c r="S295" s="238"/>
      <c r="T295" s="266"/>
      <c r="U295" s="358"/>
      <c r="V295" s="359"/>
      <c r="W295" s="1002"/>
      <c r="X295" s="1002"/>
      <c r="Y295" s="359"/>
      <c r="Z295" s="1002"/>
      <c r="AA295" s="1002"/>
      <c r="AB295" s="358"/>
      <c r="AC295" s="358"/>
      <c r="AD295" s="361"/>
      <c r="AE295" s="238"/>
      <c r="AF295" s="238"/>
      <c r="AH295"/>
      <c r="AI295"/>
      <c r="AJ295"/>
      <c r="AK295"/>
      <c r="AL295"/>
      <c r="AM295"/>
    </row>
    <row r="296" spans="1:39" s="220" customFormat="1" ht="26.5" customHeight="1" thickBot="1">
      <c r="A296" s="353"/>
      <c r="B296" s="238"/>
      <c r="C296" s="266"/>
      <c r="D296" s="358"/>
      <c r="E296" s="359"/>
      <c r="F296" s="1002">
        <v>12</v>
      </c>
      <c r="G296" s="1002"/>
      <c r="H296" s="360"/>
      <c r="I296" s="1002">
        <v>10</v>
      </c>
      <c r="J296" s="1002"/>
      <c r="K296" s="358"/>
      <c r="L296" s="358"/>
      <c r="M296" s="361"/>
      <c r="N296" s="238"/>
      <c r="O296" s="238"/>
      <c r="P296" s="238"/>
      <c r="Q296" s="238"/>
      <c r="R296" s="353"/>
      <c r="S296" s="238"/>
      <c r="T296" s="266"/>
      <c r="U296" s="358"/>
      <c r="V296" s="359"/>
      <c r="W296" s="1002"/>
      <c r="X296" s="1002"/>
      <c r="Y296" s="360"/>
      <c r="Z296" s="1002"/>
      <c r="AA296" s="1002"/>
      <c r="AB296" s="358"/>
      <c r="AC296" s="358"/>
      <c r="AD296" s="361"/>
      <c r="AE296" s="238"/>
      <c r="AF296" s="238"/>
      <c r="AH296"/>
      <c r="AI296"/>
      <c r="AJ296"/>
      <c r="AK296"/>
      <c r="AL296"/>
      <c r="AM296"/>
    </row>
    <row r="297" spans="1:39" s="220" customFormat="1" ht="26.5" customHeight="1">
      <c r="A297" s="238"/>
      <c r="B297" s="238"/>
      <c r="C297" s="266"/>
      <c r="D297" s="358"/>
      <c r="E297" s="359"/>
      <c r="F297" s="1002"/>
      <c r="G297" s="1002"/>
      <c r="H297" s="359"/>
      <c r="I297" s="1002"/>
      <c r="J297" s="1002"/>
      <c r="K297" s="358"/>
      <c r="L297" s="358"/>
      <c r="M297" s="361"/>
      <c r="N297" s="238"/>
      <c r="O297" s="238"/>
      <c r="P297" s="238"/>
      <c r="Q297" s="238"/>
      <c r="R297" s="238"/>
      <c r="S297" s="238"/>
      <c r="T297" s="266"/>
      <c r="U297" s="358"/>
      <c r="V297" s="359"/>
      <c r="W297" s="1002"/>
      <c r="X297" s="1002"/>
      <c r="Y297" s="359"/>
      <c r="Z297" s="1002"/>
      <c r="AA297" s="1002"/>
      <c r="AB297" s="358"/>
      <c r="AC297" s="358"/>
      <c r="AD297" s="361"/>
      <c r="AE297" s="238"/>
      <c r="AF297" s="238"/>
      <c r="AH297"/>
      <c r="AI297"/>
      <c r="AJ297"/>
      <c r="AK297"/>
      <c r="AL297"/>
      <c r="AM297"/>
    </row>
    <row r="298" spans="1:39" s="220" customFormat="1" ht="26.5" customHeight="1">
      <c r="A298" s="238"/>
      <c r="B298" s="238"/>
      <c r="C298" s="362"/>
      <c r="D298" s="363"/>
      <c r="E298" s="279"/>
      <c r="F298" s="279"/>
      <c r="G298" s="279"/>
      <c r="H298" s="279"/>
      <c r="I298" s="279"/>
      <c r="J298" s="363"/>
      <c r="K298" s="363"/>
      <c r="L298" s="363"/>
      <c r="M298" s="364"/>
      <c r="N298" s="238"/>
      <c r="O298" s="238"/>
      <c r="P298" s="238"/>
      <c r="Q298" s="238"/>
      <c r="R298" s="238"/>
      <c r="S298" s="238"/>
      <c r="T298" s="362"/>
      <c r="U298" s="363"/>
      <c r="V298" s="279"/>
      <c r="W298" s="279"/>
      <c r="X298" s="279"/>
      <c r="Y298" s="279"/>
      <c r="Z298" s="279"/>
      <c r="AA298" s="363"/>
      <c r="AB298" s="363"/>
      <c r="AC298" s="363"/>
      <c r="AD298" s="364"/>
      <c r="AE298" s="238"/>
      <c r="AF298" s="238"/>
      <c r="AH298"/>
      <c r="AI298"/>
      <c r="AJ298"/>
      <c r="AK298"/>
      <c r="AL298"/>
      <c r="AM298"/>
    </row>
    <row r="299" spans="1:39" s="220" customFormat="1" ht="26.25" customHeight="1">
      <c r="A299" s="238"/>
      <c r="B299" s="238"/>
      <c r="C299" s="238"/>
      <c r="D299" s="238"/>
      <c r="E299" s="768" t="s">
        <v>608</v>
      </c>
      <c r="F299" s="768"/>
      <c r="G299" s="768" t="s">
        <v>609</v>
      </c>
      <c r="H299" s="768"/>
      <c r="I299" s="768"/>
      <c r="J299" s="1001" t="s">
        <v>610</v>
      </c>
      <c r="K299" s="1001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768" t="s">
        <v>608</v>
      </c>
      <c r="W299" s="768"/>
      <c r="X299" s="768" t="s">
        <v>609</v>
      </c>
      <c r="Y299" s="768"/>
      <c r="Z299" s="768"/>
      <c r="AA299" s="1001" t="s">
        <v>610</v>
      </c>
      <c r="AB299" s="1001"/>
      <c r="AC299" s="238"/>
      <c r="AD299" s="238"/>
      <c r="AE299" s="238"/>
      <c r="AF299" s="238"/>
      <c r="AH299"/>
      <c r="AI299"/>
      <c r="AJ299"/>
      <c r="AK299"/>
      <c r="AL299"/>
      <c r="AM299"/>
    </row>
    <row r="300" spans="1:39" s="220" customFormat="1" ht="26.5" customHeight="1">
      <c r="A300" s="343"/>
      <c r="B300" s="343"/>
      <c r="C300" s="343"/>
      <c r="D300" s="238"/>
      <c r="E300" s="992">
        <v>0.54166666666666663</v>
      </c>
      <c r="F300" s="993"/>
      <c r="G300" s="1027" t="s">
        <v>639</v>
      </c>
      <c r="H300" s="1028"/>
      <c r="I300" s="1029"/>
      <c r="J300" s="1000">
        <v>15</v>
      </c>
      <c r="K300" s="1000"/>
      <c r="L300" s="238"/>
      <c r="M300" s="238"/>
      <c r="N300" s="238"/>
      <c r="O300" s="238"/>
      <c r="P300" s="238"/>
      <c r="Q300" s="238"/>
      <c r="R300" s="343"/>
      <c r="S300" s="343"/>
      <c r="T300" s="343"/>
      <c r="U300" s="238"/>
      <c r="V300" s="992">
        <v>0.54166666666666663</v>
      </c>
      <c r="W300" s="993"/>
      <c r="X300" s="1027" t="s">
        <v>640</v>
      </c>
      <c r="Y300" s="1028"/>
      <c r="Z300" s="1029"/>
      <c r="AA300" s="1000">
        <v>16</v>
      </c>
      <c r="AB300" s="1000"/>
      <c r="AC300" s="238"/>
      <c r="AD300" s="238"/>
      <c r="AE300" s="238"/>
      <c r="AF300" s="238"/>
      <c r="AH300"/>
      <c r="AI300"/>
      <c r="AJ300"/>
      <c r="AK300"/>
      <c r="AL300"/>
      <c r="AM300"/>
    </row>
    <row r="301" spans="1:39" s="220" customFormat="1" ht="26.5" customHeight="1">
      <c r="A301" s="343"/>
      <c r="B301" s="343"/>
      <c r="C301" s="343"/>
      <c r="D301" s="238"/>
      <c r="E301" s="993"/>
      <c r="F301" s="993"/>
      <c r="G301" s="1030"/>
      <c r="H301" s="1031"/>
      <c r="I301" s="1032"/>
      <c r="J301" s="1000"/>
      <c r="K301" s="1000"/>
      <c r="L301" s="238"/>
      <c r="M301" s="238"/>
      <c r="N301" s="238"/>
      <c r="O301" s="238"/>
      <c r="P301" s="238"/>
      <c r="Q301" s="238"/>
      <c r="R301" s="343"/>
      <c r="S301" s="343"/>
      <c r="T301" s="343"/>
      <c r="U301" s="238"/>
      <c r="V301" s="993"/>
      <c r="W301" s="993"/>
      <c r="X301" s="1030"/>
      <c r="Y301" s="1031"/>
      <c r="Z301" s="1032"/>
      <c r="AA301" s="1000"/>
      <c r="AB301" s="1000"/>
      <c r="AC301" s="238"/>
      <c r="AD301" s="238"/>
      <c r="AE301" s="238"/>
      <c r="AF301" s="238"/>
      <c r="AH301"/>
      <c r="AI301"/>
      <c r="AJ301"/>
      <c r="AK301"/>
      <c r="AL301"/>
      <c r="AM301"/>
    </row>
    <row r="302" spans="1:39" s="220" customFormat="1" ht="26.5" customHeight="1">
      <c r="A302" s="238"/>
      <c r="B302" s="238"/>
      <c r="C302" s="238"/>
      <c r="D302" s="238"/>
      <c r="E302" s="350"/>
      <c r="F302" s="350"/>
      <c r="G302" s="350"/>
      <c r="H302" s="350"/>
      <c r="I302" s="350"/>
      <c r="J302" s="238"/>
      <c r="K302" s="238"/>
      <c r="L302" s="238"/>
      <c r="M302" s="238"/>
      <c r="N302" s="238"/>
      <c r="O302" s="238"/>
      <c r="P302" s="238"/>
      <c r="Q302" s="238"/>
      <c r="R302" s="238"/>
      <c r="S302" s="238"/>
      <c r="T302" s="238"/>
      <c r="U302" s="238"/>
      <c r="V302" s="350"/>
      <c r="W302" s="350"/>
      <c r="X302" s="350"/>
      <c r="Y302" s="350"/>
      <c r="Z302" s="350"/>
      <c r="AA302" s="238"/>
      <c r="AB302" s="238"/>
      <c r="AC302" s="238"/>
      <c r="AD302" s="238"/>
      <c r="AE302" s="238"/>
      <c r="AF302" s="238"/>
      <c r="AH302"/>
      <c r="AI302"/>
      <c r="AJ302"/>
      <c r="AK302"/>
      <c r="AL302"/>
      <c r="AM302"/>
    </row>
    <row r="303" spans="1:39" s="220" customFormat="1" ht="26.5" customHeight="1">
      <c r="A303" s="1004" t="str">
        <f>IF(G303="","",VLOOKUP(G303,$AI$1:$AK$1023,2,0))</f>
        <v>松村雄太</v>
      </c>
      <c r="B303" s="1005"/>
      <c r="C303" s="1005"/>
      <c r="D303" s="1005"/>
      <c r="E303" s="1005"/>
      <c r="F303" s="1006"/>
      <c r="G303" s="352">
        <v>62</v>
      </c>
      <c r="H303" s="1007" t="s">
        <v>613</v>
      </c>
      <c r="I303" s="352">
        <v>65</v>
      </c>
      <c r="J303" s="1004" t="str">
        <f>IF(I303="","",VLOOKUP(I303,$AI$1:$AK$1023,2,0))</f>
        <v>元木　　久</v>
      </c>
      <c r="K303" s="1005"/>
      <c r="L303" s="1005"/>
      <c r="M303" s="1005"/>
      <c r="N303" s="1005"/>
      <c r="O303" s="1006"/>
      <c r="P303" s="238"/>
      <c r="Q303" s="238"/>
      <c r="R303" s="1004" t="str">
        <f>IF(X303="","",VLOOKUP(X303,$AI$1:$AK$1023,2,0))</f>
        <v>武藤　淳一</v>
      </c>
      <c r="S303" s="1005"/>
      <c r="T303" s="1005"/>
      <c r="U303" s="1005"/>
      <c r="V303" s="1005"/>
      <c r="W303" s="1006"/>
      <c r="X303" s="352">
        <v>47</v>
      </c>
      <c r="Y303" s="1007" t="s">
        <v>613</v>
      </c>
      <c r="Z303" s="352">
        <v>60</v>
      </c>
      <c r="AA303" s="1004" t="str">
        <f>IF(Z303="","",VLOOKUP(Z303,$AI$1:$AK$1023,2,0))</f>
        <v>中島　銀太</v>
      </c>
      <c r="AB303" s="1005"/>
      <c r="AC303" s="1005"/>
      <c r="AD303" s="1005"/>
      <c r="AE303" s="1005"/>
      <c r="AF303" s="1006"/>
      <c r="AL303" s="342"/>
    </row>
    <row r="304" spans="1:39" s="220" customFormat="1" ht="26.5" customHeight="1">
      <c r="A304" s="837" t="str">
        <f>IF(G303="","",VLOOKUP(G303,$AI$1:$AK$1023,3,0))</f>
        <v>府中キララ卓球クラブ</v>
      </c>
      <c r="B304" s="838"/>
      <c r="C304" s="838"/>
      <c r="D304" s="838"/>
      <c r="E304" s="838"/>
      <c r="F304" s="839"/>
      <c r="G304" s="350"/>
      <c r="H304" s="1007"/>
      <c r="I304" s="350"/>
      <c r="J304" s="837" t="str">
        <f>IF(I303="","",VLOOKUP(I303,$AI$1:$AK$1023,3,0))</f>
        <v>ＩTS.三鷹</v>
      </c>
      <c r="K304" s="838"/>
      <c r="L304" s="838"/>
      <c r="M304" s="838"/>
      <c r="N304" s="838"/>
      <c r="O304" s="839"/>
      <c r="P304" s="238"/>
      <c r="Q304" s="238"/>
      <c r="R304" s="837" t="str">
        <f>IF(X303="","",VLOOKUP(X303,$AI$1:$AK$1023,3,0))</f>
        <v>ラバーズ81</v>
      </c>
      <c r="S304" s="838"/>
      <c r="T304" s="838"/>
      <c r="U304" s="838"/>
      <c r="V304" s="838"/>
      <c r="W304" s="839"/>
      <c r="X304" s="350"/>
      <c r="Y304" s="1007"/>
      <c r="Z304" s="350"/>
      <c r="AA304" s="837" t="str">
        <f>IF(Z303="","",VLOOKUP(Z303,$AI$1:$AK$1023,3,0))</f>
        <v>大笹生
特別支援学校</v>
      </c>
      <c r="AB304" s="838"/>
      <c r="AC304" s="838"/>
      <c r="AD304" s="838"/>
      <c r="AE304" s="838"/>
      <c r="AF304" s="839"/>
      <c r="AL304" s="342"/>
    </row>
    <row r="305" spans="1:38" s="220" customFormat="1" ht="26.5" customHeight="1">
      <c r="A305" s="238"/>
      <c r="B305" s="238"/>
      <c r="C305" s="238"/>
      <c r="D305" s="238"/>
      <c r="E305" s="350"/>
      <c r="F305" s="350"/>
      <c r="G305" s="350"/>
      <c r="H305" s="350"/>
      <c r="I305" s="350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238"/>
      <c r="U305" s="238"/>
      <c r="V305" s="350"/>
      <c r="W305" s="350"/>
      <c r="X305" s="350"/>
      <c r="Y305" s="350"/>
      <c r="Z305" s="350"/>
      <c r="AA305" s="238"/>
      <c r="AB305" s="238"/>
      <c r="AC305" s="238"/>
      <c r="AD305" s="238"/>
      <c r="AE305" s="238"/>
      <c r="AF305" s="238"/>
      <c r="AL305" s="342"/>
    </row>
    <row r="306" spans="1:38" s="220" customFormat="1" ht="26.5" customHeight="1">
      <c r="A306" s="238"/>
      <c r="B306" s="238"/>
      <c r="C306" s="1003">
        <v>1</v>
      </c>
      <c r="D306" s="1003"/>
      <c r="E306" s="350"/>
      <c r="F306" s="350"/>
      <c r="G306" s="350"/>
      <c r="H306" s="350"/>
      <c r="I306" s="350"/>
      <c r="J306" s="238"/>
      <c r="K306" s="238"/>
      <c r="L306" s="1003">
        <v>3</v>
      </c>
      <c r="M306" s="1003"/>
      <c r="N306" s="238"/>
      <c r="O306" s="238"/>
      <c r="P306" s="238"/>
      <c r="Q306" s="238"/>
      <c r="R306" s="238"/>
      <c r="S306" s="238"/>
      <c r="T306" s="1003">
        <v>3</v>
      </c>
      <c r="U306" s="1003"/>
      <c r="V306" s="350"/>
      <c r="W306" s="350"/>
      <c r="X306" s="350"/>
      <c r="Y306" s="350"/>
      <c r="Z306" s="350"/>
      <c r="AA306" s="238"/>
      <c r="AB306" s="238"/>
      <c r="AC306" s="1003">
        <v>1</v>
      </c>
      <c r="AD306" s="1003"/>
      <c r="AE306" s="238"/>
      <c r="AF306" s="238"/>
      <c r="AL306" s="342"/>
    </row>
    <row r="307" spans="1:38" s="220" customFormat="1" ht="26.5" customHeight="1">
      <c r="A307" s="238"/>
      <c r="B307" s="238"/>
      <c r="C307" s="1003"/>
      <c r="D307" s="1003"/>
      <c r="E307" s="350"/>
      <c r="F307" s="350"/>
      <c r="G307" s="350"/>
      <c r="H307" s="350"/>
      <c r="I307" s="350"/>
      <c r="J307" s="238"/>
      <c r="K307" s="238"/>
      <c r="L307" s="1003"/>
      <c r="M307" s="1003"/>
      <c r="N307" s="238"/>
      <c r="O307" s="238"/>
      <c r="P307" s="238"/>
      <c r="Q307" s="238"/>
      <c r="R307" s="238"/>
      <c r="S307" s="238"/>
      <c r="T307" s="1003"/>
      <c r="U307" s="1003"/>
      <c r="V307" s="350"/>
      <c r="W307" s="350"/>
      <c r="X307" s="350"/>
      <c r="Y307" s="350"/>
      <c r="Z307" s="350"/>
      <c r="AA307" s="238"/>
      <c r="AB307" s="238"/>
      <c r="AC307" s="1003"/>
      <c r="AD307" s="1003"/>
      <c r="AE307" s="238"/>
      <c r="AF307" s="238"/>
      <c r="AL307" s="342"/>
    </row>
    <row r="308" spans="1:38" s="220" customFormat="1" ht="26.5" customHeight="1">
      <c r="A308" s="238"/>
      <c r="B308" s="238"/>
      <c r="C308" s="238"/>
      <c r="D308" s="238"/>
      <c r="E308" s="350"/>
      <c r="F308" s="350"/>
      <c r="G308" s="350"/>
      <c r="H308" s="350"/>
      <c r="I308" s="350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350"/>
      <c r="W308" s="350"/>
      <c r="X308" s="350"/>
      <c r="Y308" s="350"/>
      <c r="Z308" s="350"/>
      <c r="AA308" s="238"/>
      <c r="AB308" s="238"/>
      <c r="AC308" s="238"/>
      <c r="AD308" s="238"/>
      <c r="AE308" s="238"/>
      <c r="AF308" s="238"/>
      <c r="AL308" s="342"/>
    </row>
    <row r="309" spans="1:38" s="220" customFormat="1" ht="26.5" customHeight="1">
      <c r="A309" s="353"/>
      <c r="B309" s="238"/>
      <c r="C309" s="354"/>
      <c r="D309" s="355"/>
      <c r="E309" s="356"/>
      <c r="F309" s="356"/>
      <c r="G309" s="356"/>
      <c r="H309" s="356"/>
      <c r="I309" s="356"/>
      <c r="J309" s="355"/>
      <c r="K309" s="355"/>
      <c r="L309" s="355"/>
      <c r="M309" s="357"/>
      <c r="N309" s="238"/>
      <c r="O309" s="238"/>
      <c r="P309" s="238"/>
      <c r="Q309" s="238"/>
      <c r="R309" s="353"/>
      <c r="S309" s="238"/>
      <c r="T309" s="354"/>
      <c r="U309" s="355"/>
      <c r="V309" s="356"/>
      <c r="W309" s="356"/>
      <c r="X309" s="356"/>
      <c r="Y309" s="356"/>
      <c r="Z309" s="356"/>
      <c r="AA309" s="355"/>
      <c r="AB309" s="355"/>
      <c r="AC309" s="355"/>
      <c r="AD309" s="357"/>
      <c r="AE309" s="238"/>
      <c r="AF309" s="238"/>
      <c r="AL309" s="342"/>
    </row>
    <row r="310" spans="1:38" s="220" customFormat="1" ht="26.5" customHeight="1" thickBot="1">
      <c r="A310" s="353"/>
      <c r="B310" s="238"/>
      <c r="C310" s="266"/>
      <c r="D310" s="358"/>
      <c r="E310" s="359"/>
      <c r="F310" s="1002">
        <v>11</v>
      </c>
      <c r="G310" s="1002"/>
      <c r="H310" s="360"/>
      <c r="I310" s="1002">
        <v>5</v>
      </c>
      <c r="J310" s="1002"/>
      <c r="K310" s="358"/>
      <c r="L310" s="358"/>
      <c r="M310" s="361"/>
      <c r="N310" s="238"/>
      <c r="O310" s="238"/>
      <c r="P310" s="238"/>
      <c r="Q310" s="238"/>
      <c r="R310" s="353"/>
      <c r="S310" s="238"/>
      <c r="T310" s="266"/>
      <c r="U310" s="358"/>
      <c r="V310" s="359"/>
      <c r="W310" s="1002">
        <v>11</v>
      </c>
      <c r="X310" s="1002"/>
      <c r="Y310" s="360"/>
      <c r="Z310" s="1002">
        <v>4</v>
      </c>
      <c r="AA310" s="1002"/>
      <c r="AB310" s="358"/>
      <c r="AC310" s="358"/>
      <c r="AD310" s="361"/>
      <c r="AE310" s="238"/>
      <c r="AF310" s="238"/>
      <c r="AL310" s="342"/>
    </row>
    <row r="311" spans="1:38" s="220" customFormat="1" ht="26.5" customHeight="1">
      <c r="A311" s="353"/>
      <c r="B311" s="238"/>
      <c r="C311" s="266"/>
      <c r="D311" s="358"/>
      <c r="E311" s="359"/>
      <c r="F311" s="1002"/>
      <c r="G311" s="1002"/>
      <c r="H311" s="359"/>
      <c r="I311" s="1002"/>
      <c r="J311" s="1002"/>
      <c r="K311" s="358"/>
      <c r="L311" s="358"/>
      <c r="M311" s="361"/>
      <c r="N311" s="238"/>
      <c r="O311" s="238"/>
      <c r="P311" s="238"/>
      <c r="Q311" s="238"/>
      <c r="R311" s="353"/>
      <c r="S311" s="238"/>
      <c r="T311" s="266"/>
      <c r="U311" s="358"/>
      <c r="V311" s="359"/>
      <c r="W311" s="1002"/>
      <c r="X311" s="1002"/>
      <c r="Y311" s="359"/>
      <c r="Z311" s="1002"/>
      <c r="AA311" s="1002"/>
      <c r="AB311" s="358"/>
      <c r="AC311" s="358"/>
      <c r="AD311" s="361"/>
      <c r="AE311" s="238"/>
      <c r="AF311" s="238"/>
      <c r="AL311" s="342"/>
    </row>
    <row r="312" spans="1:38" s="220" customFormat="1" ht="26.5" customHeight="1" thickBot="1">
      <c r="A312" s="353"/>
      <c r="B312" s="238"/>
      <c r="C312" s="266"/>
      <c r="D312" s="358"/>
      <c r="E312" s="359"/>
      <c r="F312" s="1002">
        <v>2</v>
      </c>
      <c r="G312" s="1002"/>
      <c r="H312" s="360"/>
      <c r="I312" s="1002">
        <v>11</v>
      </c>
      <c r="J312" s="1002"/>
      <c r="K312" s="358"/>
      <c r="L312" s="358"/>
      <c r="M312" s="361"/>
      <c r="N312" s="238"/>
      <c r="O312" s="238"/>
      <c r="P312" s="238"/>
      <c r="Q312" s="238"/>
      <c r="R312" s="353"/>
      <c r="S312" s="238"/>
      <c r="T312" s="266"/>
      <c r="U312" s="358"/>
      <c r="V312" s="359"/>
      <c r="W312" s="1002">
        <v>15</v>
      </c>
      <c r="X312" s="1002"/>
      <c r="Y312" s="360"/>
      <c r="Z312" s="1002">
        <v>17</v>
      </c>
      <c r="AA312" s="1002"/>
      <c r="AB312" s="358"/>
      <c r="AC312" s="358"/>
      <c r="AD312" s="361"/>
      <c r="AE312" s="238"/>
      <c r="AF312" s="238"/>
      <c r="AL312" s="342"/>
    </row>
    <row r="313" spans="1:38" s="220" customFormat="1" ht="26.5" customHeight="1">
      <c r="A313" s="353"/>
      <c r="B313" s="238"/>
      <c r="C313" s="266"/>
      <c r="D313" s="358"/>
      <c r="E313" s="359"/>
      <c r="F313" s="1002"/>
      <c r="G313" s="1002"/>
      <c r="H313" s="359"/>
      <c r="I313" s="1002"/>
      <c r="J313" s="1002"/>
      <c r="K313" s="358"/>
      <c r="L313" s="358"/>
      <c r="M313" s="361"/>
      <c r="N313" s="238"/>
      <c r="O313" s="238"/>
      <c r="P313" s="238"/>
      <c r="Q313" s="238"/>
      <c r="R313" s="353"/>
      <c r="S313" s="238"/>
      <c r="T313" s="266"/>
      <c r="U313" s="358"/>
      <c r="V313" s="359"/>
      <c r="W313" s="1002"/>
      <c r="X313" s="1002"/>
      <c r="Y313" s="359"/>
      <c r="Z313" s="1002"/>
      <c r="AA313" s="1002"/>
      <c r="AB313" s="358"/>
      <c r="AC313" s="358"/>
      <c r="AD313" s="361"/>
      <c r="AE313" s="238"/>
      <c r="AF313" s="238"/>
      <c r="AL313" s="342"/>
    </row>
    <row r="314" spans="1:38" s="220" customFormat="1" ht="26.5" customHeight="1" thickBot="1">
      <c r="A314" s="353"/>
      <c r="B314" s="238"/>
      <c r="C314" s="266"/>
      <c r="D314" s="358"/>
      <c r="E314" s="359"/>
      <c r="F314" s="1002">
        <v>7</v>
      </c>
      <c r="G314" s="1002"/>
      <c r="H314" s="360"/>
      <c r="I314" s="1002">
        <v>11</v>
      </c>
      <c r="J314" s="1002"/>
      <c r="K314" s="358"/>
      <c r="L314" s="358"/>
      <c r="M314" s="361"/>
      <c r="N314" s="238"/>
      <c r="O314" s="238"/>
      <c r="P314" s="238"/>
      <c r="Q314" s="238"/>
      <c r="R314" s="353"/>
      <c r="S314" s="238"/>
      <c r="T314" s="266"/>
      <c r="U314" s="358"/>
      <c r="V314" s="359"/>
      <c r="W314" s="1002">
        <v>11</v>
      </c>
      <c r="X314" s="1002"/>
      <c r="Y314" s="360"/>
      <c r="Z314" s="1002">
        <v>6</v>
      </c>
      <c r="AA314" s="1002"/>
      <c r="AB314" s="358"/>
      <c r="AC314" s="358"/>
      <c r="AD314" s="361"/>
      <c r="AE314" s="238"/>
      <c r="AF314" s="238"/>
      <c r="AL314" s="342"/>
    </row>
    <row r="315" spans="1:38" s="220" customFormat="1" ht="26.5" customHeight="1">
      <c r="A315" s="353"/>
      <c r="B315" s="238"/>
      <c r="C315" s="266"/>
      <c r="D315" s="358"/>
      <c r="E315" s="359"/>
      <c r="F315" s="1002"/>
      <c r="G315" s="1002"/>
      <c r="H315" s="359"/>
      <c r="I315" s="1002"/>
      <c r="J315" s="1002"/>
      <c r="K315" s="358"/>
      <c r="L315" s="358"/>
      <c r="M315" s="361"/>
      <c r="N315" s="238"/>
      <c r="O315" s="238"/>
      <c r="P315" s="238"/>
      <c r="Q315" s="238"/>
      <c r="R315" s="353"/>
      <c r="S315" s="238"/>
      <c r="T315" s="266"/>
      <c r="U315" s="358"/>
      <c r="V315" s="359"/>
      <c r="W315" s="1002"/>
      <c r="X315" s="1002"/>
      <c r="Y315" s="359"/>
      <c r="Z315" s="1002"/>
      <c r="AA315" s="1002"/>
      <c r="AB315" s="358"/>
      <c r="AC315" s="358"/>
      <c r="AD315" s="361"/>
      <c r="AE315" s="238"/>
      <c r="AF315" s="238"/>
      <c r="AL315" s="342"/>
    </row>
    <row r="316" spans="1:38" s="220" customFormat="1" ht="26.5" customHeight="1" thickBot="1">
      <c r="A316" s="353"/>
      <c r="B316" s="238"/>
      <c r="C316" s="266"/>
      <c r="D316" s="358"/>
      <c r="E316" s="359"/>
      <c r="F316" s="1002">
        <v>3</v>
      </c>
      <c r="G316" s="1002"/>
      <c r="H316" s="360"/>
      <c r="I316" s="1002">
        <v>11</v>
      </c>
      <c r="J316" s="1002"/>
      <c r="K316" s="358"/>
      <c r="L316" s="358"/>
      <c r="M316" s="361"/>
      <c r="N316" s="238"/>
      <c r="O316" s="238"/>
      <c r="P316" s="238"/>
      <c r="Q316" s="238"/>
      <c r="R316" s="353"/>
      <c r="S316" s="238"/>
      <c r="T316" s="266"/>
      <c r="U316" s="358"/>
      <c r="V316" s="359"/>
      <c r="W316" s="1002">
        <v>11</v>
      </c>
      <c r="X316" s="1002"/>
      <c r="Y316" s="360"/>
      <c r="Z316" s="1002">
        <v>8</v>
      </c>
      <c r="AA316" s="1002"/>
      <c r="AB316" s="358"/>
      <c r="AC316" s="358"/>
      <c r="AD316" s="361"/>
      <c r="AE316" s="238"/>
      <c r="AF316" s="238"/>
      <c r="AL316" s="342"/>
    </row>
    <row r="317" spans="1:38" s="220" customFormat="1" ht="26.5" customHeight="1">
      <c r="A317" s="353"/>
      <c r="B317" s="238"/>
      <c r="C317" s="266"/>
      <c r="D317" s="358"/>
      <c r="E317" s="359"/>
      <c r="F317" s="1002"/>
      <c r="G317" s="1002"/>
      <c r="H317" s="359"/>
      <c r="I317" s="1002"/>
      <c r="J317" s="1002"/>
      <c r="K317" s="358"/>
      <c r="L317" s="358"/>
      <c r="M317" s="361"/>
      <c r="N317" s="238"/>
      <c r="O317" s="238"/>
      <c r="P317" s="238"/>
      <c r="Q317" s="238"/>
      <c r="R317" s="353"/>
      <c r="S317" s="238"/>
      <c r="T317" s="266"/>
      <c r="U317" s="358"/>
      <c r="V317" s="359"/>
      <c r="W317" s="1002"/>
      <c r="X317" s="1002"/>
      <c r="Y317" s="359"/>
      <c r="Z317" s="1002"/>
      <c r="AA317" s="1002"/>
      <c r="AB317" s="358"/>
      <c r="AC317" s="358"/>
      <c r="AD317" s="361"/>
      <c r="AE317" s="238"/>
      <c r="AF317" s="238"/>
      <c r="AL317" s="342"/>
    </row>
    <row r="318" spans="1:38" s="220" customFormat="1" ht="26.5" customHeight="1" thickBot="1">
      <c r="A318" s="353"/>
      <c r="B318" s="238"/>
      <c r="C318" s="266"/>
      <c r="D318" s="358"/>
      <c r="E318" s="359"/>
      <c r="F318" s="1002"/>
      <c r="G318" s="1002"/>
      <c r="H318" s="360"/>
      <c r="I318" s="1002"/>
      <c r="J318" s="1002"/>
      <c r="K318" s="358"/>
      <c r="L318" s="358"/>
      <c r="M318" s="361"/>
      <c r="N318" s="238"/>
      <c r="O318" s="238"/>
      <c r="P318" s="238"/>
      <c r="Q318" s="238"/>
      <c r="R318" s="353"/>
      <c r="S318" s="238"/>
      <c r="T318" s="266"/>
      <c r="U318" s="358"/>
      <c r="V318" s="359"/>
      <c r="W318" s="1002"/>
      <c r="X318" s="1002"/>
      <c r="Y318" s="360"/>
      <c r="Z318" s="1002"/>
      <c r="AA318" s="1002"/>
      <c r="AB318" s="358"/>
      <c r="AC318" s="358"/>
      <c r="AD318" s="361"/>
      <c r="AE318" s="238"/>
      <c r="AF318" s="238"/>
      <c r="AL318" s="342"/>
    </row>
    <row r="319" spans="1:38" s="220" customFormat="1" ht="26.5" customHeight="1">
      <c r="A319" s="238"/>
      <c r="B319" s="238"/>
      <c r="C319" s="266"/>
      <c r="D319" s="358"/>
      <c r="E319" s="359"/>
      <c r="F319" s="1002"/>
      <c r="G319" s="1002"/>
      <c r="H319" s="359"/>
      <c r="I319" s="1002"/>
      <c r="J319" s="1002"/>
      <c r="K319" s="358"/>
      <c r="L319" s="358"/>
      <c r="M319" s="361"/>
      <c r="N319" s="238"/>
      <c r="O319" s="238"/>
      <c r="P319" s="238"/>
      <c r="Q319" s="238"/>
      <c r="R319" s="238"/>
      <c r="S319" s="238"/>
      <c r="T319" s="266"/>
      <c r="U319" s="358"/>
      <c r="V319" s="359"/>
      <c r="W319" s="1002"/>
      <c r="X319" s="1002"/>
      <c r="Y319" s="359"/>
      <c r="Z319" s="1002"/>
      <c r="AA319" s="1002"/>
      <c r="AB319" s="358"/>
      <c r="AC319" s="358"/>
      <c r="AD319" s="361"/>
      <c r="AE319" s="238"/>
      <c r="AF319" s="238"/>
      <c r="AL319" s="342"/>
    </row>
    <row r="320" spans="1:38" s="220" customFormat="1" ht="26.5" customHeight="1">
      <c r="A320" s="238"/>
      <c r="B320" s="238"/>
      <c r="C320" s="362"/>
      <c r="D320" s="363"/>
      <c r="E320" s="279"/>
      <c r="F320" s="279"/>
      <c r="G320" s="279"/>
      <c r="H320" s="279"/>
      <c r="I320" s="279"/>
      <c r="J320" s="363"/>
      <c r="K320" s="363"/>
      <c r="L320" s="363"/>
      <c r="M320" s="364"/>
      <c r="N320" s="238"/>
      <c r="O320" s="238"/>
      <c r="P320" s="238"/>
      <c r="Q320" s="238"/>
      <c r="R320" s="238"/>
      <c r="S320" s="238"/>
      <c r="T320" s="362"/>
      <c r="U320" s="363"/>
      <c r="V320" s="279"/>
      <c r="W320" s="279"/>
      <c r="X320" s="279"/>
      <c r="Y320" s="279"/>
      <c r="Z320" s="279"/>
      <c r="AA320" s="363"/>
      <c r="AB320" s="363"/>
      <c r="AC320" s="363"/>
      <c r="AD320" s="364"/>
      <c r="AE320" s="238"/>
      <c r="AF320" s="238"/>
      <c r="AL320" s="342"/>
    </row>
    <row r="321" spans="1:38" ht="9.75" customHeight="1"/>
    <row r="322" spans="1:38" s="220" customFormat="1" ht="26.25" customHeight="1">
      <c r="A322" s="238"/>
      <c r="B322" s="238"/>
      <c r="C322" s="238"/>
      <c r="D322" s="238"/>
      <c r="E322" s="768" t="s">
        <v>608</v>
      </c>
      <c r="F322" s="768"/>
      <c r="G322" s="768" t="s">
        <v>609</v>
      </c>
      <c r="H322" s="768"/>
      <c r="I322" s="768"/>
      <c r="J322" s="1001" t="s">
        <v>610</v>
      </c>
      <c r="K322" s="1001"/>
      <c r="L322" s="238"/>
      <c r="M322" s="238"/>
      <c r="N322" s="238"/>
      <c r="O322" s="238"/>
      <c r="P322" s="238"/>
      <c r="Q322" s="238"/>
      <c r="R322" s="238"/>
      <c r="S322" s="238"/>
      <c r="T322" s="238"/>
      <c r="U322" s="238"/>
      <c r="V322" s="768" t="s">
        <v>608</v>
      </c>
      <c r="W322" s="768"/>
      <c r="X322" s="768" t="s">
        <v>609</v>
      </c>
      <c r="Y322" s="768"/>
      <c r="Z322" s="768"/>
      <c r="AA322" s="1001" t="s">
        <v>610</v>
      </c>
      <c r="AB322" s="1001"/>
      <c r="AC322" s="238"/>
      <c r="AD322" s="238"/>
      <c r="AE322" s="238"/>
      <c r="AF322" s="238"/>
      <c r="AL322" s="342"/>
    </row>
    <row r="323" spans="1:38" s="220" customFormat="1" ht="26.5" customHeight="1">
      <c r="A323" s="343"/>
      <c r="B323" s="343"/>
      <c r="C323" s="343"/>
      <c r="D323" s="238"/>
      <c r="E323" s="992">
        <v>0.5625</v>
      </c>
      <c r="F323" s="993"/>
      <c r="G323" s="1027" t="s">
        <v>641</v>
      </c>
      <c r="H323" s="1028"/>
      <c r="I323" s="1029"/>
      <c r="J323" s="1000">
        <v>13</v>
      </c>
      <c r="K323" s="1000"/>
      <c r="L323" s="238"/>
      <c r="M323" s="238"/>
      <c r="N323" s="238"/>
      <c r="O323" s="238"/>
      <c r="P323" s="238"/>
      <c r="Q323" s="238"/>
      <c r="R323" s="343"/>
      <c r="S323" s="343"/>
      <c r="T323" s="343"/>
      <c r="U323" s="238"/>
      <c r="V323" s="992">
        <v>0.5625</v>
      </c>
      <c r="W323" s="993"/>
      <c r="X323" s="1027" t="s">
        <v>642</v>
      </c>
      <c r="Y323" s="1028"/>
      <c r="Z323" s="1029"/>
      <c r="AA323" s="1000">
        <v>14</v>
      </c>
      <c r="AB323" s="1000"/>
      <c r="AC323" s="238"/>
      <c r="AD323" s="238"/>
      <c r="AE323" s="238"/>
      <c r="AF323" s="238"/>
      <c r="AL323" s="342"/>
    </row>
    <row r="324" spans="1:38" s="220" customFormat="1" ht="26.5" customHeight="1">
      <c r="A324" s="343"/>
      <c r="B324" s="343"/>
      <c r="C324" s="343"/>
      <c r="D324" s="238"/>
      <c r="E324" s="993"/>
      <c r="F324" s="993"/>
      <c r="G324" s="1030"/>
      <c r="H324" s="1031"/>
      <c r="I324" s="1032"/>
      <c r="J324" s="1000"/>
      <c r="K324" s="1000"/>
      <c r="L324" s="238"/>
      <c r="M324" s="238"/>
      <c r="N324" s="238"/>
      <c r="O324" s="238"/>
      <c r="P324" s="238"/>
      <c r="Q324" s="238"/>
      <c r="R324" s="343"/>
      <c r="S324" s="343"/>
      <c r="T324" s="343"/>
      <c r="U324" s="238"/>
      <c r="V324" s="993"/>
      <c r="W324" s="993"/>
      <c r="X324" s="1030"/>
      <c r="Y324" s="1031"/>
      <c r="Z324" s="1032"/>
      <c r="AA324" s="1000"/>
      <c r="AB324" s="1000"/>
      <c r="AC324" s="238"/>
      <c r="AD324" s="238"/>
      <c r="AE324" s="238"/>
      <c r="AF324" s="238"/>
      <c r="AL324" s="342"/>
    </row>
    <row r="325" spans="1:38" s="220" customFormat="1" ht="26.5" customHeight="1">
      <c r="A325" s="238"/>
      <c r="B325" s="238"/>
      <c r="C325" s="238"/>
      <c r="D325" s="238"/>
      <c r="E325" s="350"/>
      <c r="F325" s="350"/>
      <c r="G325" s="350"/>
      <c r="H325" s="350"/>
      <c r="I325" s="350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350"/>
      <c r="W325" s="350"/>
      <c r="X325" s="350"/>
      <c r="Y325" s="350"/>
      <c r="Z325" s="350"/>
      <c r="AA325" s="238"/>
      <c r="AB325" s="238"/>
      <c r="AC325" s="238"/>
      <c r="AD325" s="238"/>
      <c r="AE325" s="238"/>
      <c r="AF325" s="238"/>
      <c r="AL325" s="342"/>
    </row>
    <row r="326" spans="1:38" s="220" customFormat="1" ht="26.5" customHeight="1">
      <c r="A326" s="1004" t="str">
        <f>IF(G326="","",VLOOKUP(G326,$AI$1:$AK$1023,2,0))</f>
        <v>野中　晨光</v>
      </c>
      <c r="B326" s="1005"/>
      <c r="C326" s="1005"/>
      <c r="D326" s="1005"/>
      <c r="E326" s="1005"/>
      <c r="F326" s="1006"/>
      <c r="G326" s="352">
        <v>45</v>
      </c>
      <c r="H326" s="1007" t="s">
        <v>613</v>
      </c>
      <c r="I326" s="352">
        <v>53</v>
      </c>
      <c r="J326" s="834" t="str">
        <f>IF(I326="","",VLOOKUP(I326,$AI$1:$AK$1023,2,0))</f>
        <v>田中　伸幸</v>
      </c>
      <c r="K326" s="835"/>
      <c r="L326" s="835"/>
      <c r="M326" s="835"/>
      <c r="N326" s="835"/>
      <c r="O326" s="836"/>
      <c r="P326" s="238"/>
      <c r="Q326" s="238"/>
      <c r="R326" s="1004" t="str">
        <f>IF(X326="","",VLOOKUP(X326,$AI$1:$AK$1023,2,0))</f>
        <v>村山　洋太</v>
      </c>
      <c r="S326" s="1005"/>
      <c r="T326" s="1005"/>
      <c r="U326" s="1005"/>
      <c r="V326" s="1005"/>
      <c r="W326" s="1006"/>
      <c r="X326" s="352">
        <v>68</v>
      </c>
      <c r="Y326" s="1007" t="s">
        <v>613</v>
      </c>
      <c r="Z326" s="352">
        <v>57</v>
      </c>
      <c r="AA326" s="834" t="str">
        <f>IF(Z326="","",VLOOKUP(Z326,$AI$1:$AK$1023,2,0))</f>
        <v>菊地　　諄</v>
      </c>
      <c r="AB326" s="835"/>
      <c r="AC326" s="835"/>
      <c r="AD326" s="835"/>
      <c r="AE326" s="835"/>
      <c r="AF326" s="836"/>
      <c r="AL326" s="342"/>
    </row>
    <row r="327" spans="1:38" s="220" customFormat="1" ht="26.5" customHeight="1">
      <c r="A327" s="837" t="str">
        <f>IF(G326="","",VLOOKUP(G326,$AI$1:$AK$1023,3,0))</f>
        <v>Ｊクラブ</v>
      </c>
      <c r="B327" s="838"/>
      <c r="C327" s="838"/>
      <c r="D327" s="838"/>
      <c r="E327" s="838"/>
      <c r="F327" s="839"/>
      <c r="G327" s="350"/>
      <c r="H327" s="1007"/>
      <c r="I327" s="350"/>
      <c r="J327" s="837" t="str">
        <f>IF(I326="","",VLOOKUP(I326,$AI$1:$AK$1023,3,0))</f>
        <v>ＳＯＮ日本・東京</v>
      </c>
      <c r="K327" s="838"/>
      <c r="L327" s="838"/>
      <c r="M327" s="838"/>
      <c r="N327" s="838"/>
      <c r="O327" s="839"/>
      <c r="P327" s="238"/>
      <c r="Q327" s="238"/>
      <c r="R327" s="837" t="str">
        <f>IF(X326="","",VLOOKUP(X326,$AI$1:$AK$1023,3,0))</f>
        <v>まゆみ会</v>
      </c>
      <c r="S327" s="838"/>
      <c r="T327" s="838"/>
      <c r="U327" s="838"/>
      <c r="V327" s="838"/>
      <c r="W327" s="839"/>
      <c r="X327" s="350"/>
      <c r="Y327" s="1007"/>
      <c r="Z327" s="350"/>
      <c r="AA327" s="837" t="str">
        <f>IF(Z326="","",VLOOKUP(Z326,$AI$1:$AK$1023,3,0))</f>
        <v>飛天</v>
      </c>
      <c r="AB327" s="838"/>
      <c r="AC327" s="838"/>
      <c r="AD327" s="838"/>
      <c r="AE327" s="838"/>
      <c r="AF327" s="839"/>
      <c r="AL327" s="342"/>
    </row>
    <row r="328" spans="1:38" s="220" customFormat="1" ht="26.5" customHeight="1">
      <c r="A328" s="238"/>
      <c r="B328" s="238"/>
      <c r="C328" s="238"/>
      <c r="D328" s="238"/>
      <c r="E328" s="350"/>
      <c r="F328" s="350"/>
      <c r="G328" s="350"/>
      <c r="H328" s="350"/>
      <c r="I328" s="350"/>
      <c r="J328" s="238"/>
      <c r="K328" s="238"/>
      <c r="L328" s="238"/>
      <c r="M328" s="238"/>
      <c r="N328" s="238"/>
      <c r="O328" s="238"/>
      <c r="P328" s="238"/>
      <c r="Q328" s="238"/>
      <c r="R328" s="238"/>
      <c r="S328" s="238"/>
      <c r="T328" s="238"/>
      <c r="U328" s="238"/>
      <c r="V328" s="350"/>
      <c r="W328" s="350"/>
      <c r="X328" s="350"/>
      <c r="Y328" s="350"/>
      <c r="Z328" s="350"/>
      <c r="AA328" s="238"/>
      <c r="AB328" s="238"/>
      <c r="AC328" s="238"/>
      <c r="AD328" s="238"/>
      <c r="AE328" s="238"/>
      <c r="AF328" s="238"/>
      <c r="AL328" s="342"/>
    </row>
    <row r="329" spans="1:38" s="220" customFormat="1" ht="26.5" customHeight="1">
      <c r="A329" s="238"/>
      <c r="B329" s="238"/>
      <c r="C329" s="1003">
        <v>3</v>
      </c>
      <c r="D329" s="1003"/>
      <c r="E329" s="350"/>
      <c r="F329" s="350"/>
      <c r="G329" s="350"/>
      <c r="H329" s="350"/>
      <c r="I329" s="350"/>
      <c r="J329" s="238"/>
      <c r="K329" s="238"/>
      <c r="L329" s="1003">
        <v>0</v>
      </c>
      <c r="M329" s="1003"/>
      <c r="N329" s="238"/>
      <c r="O329" s="238"/>
      <c r="P329" s="238"/>
      <c r="Q329" s="238"/>
      <c r="R329" s="238"/>
      <c r="S329" s="238"/>
      <c r="T329" s="1003">
        <v>2</v>
      </c>
      <c r="U329" s="1003"/>
      <c r="V329" s="350"/>
      <c r="W329" s="350"/>
      <c r="X329" s="350"/>
      <c r="Y329" s="350"/>
      <c r="Z329" s="350"/>
      <c r="AA329" s="238"/>
      <c r="AB329" s="238"/>
      <c r="AC329" s="1003">
        <v>3</v>
      </c>
      <c r="AD329" s="1003"/>
      <c r="AE329" s="238"/>
      <c r="AF329" s="238"/>
      <c r="AL329" s="342"/>
    </row>
    <row r="330" spans="1:38" s="220" customFormat="1" ht="26.5" customHeight="1">
      <c r="A330" s="238"/>
      <c r="B330" s="238"/>
      <c r="C330" s="1003"/>
      <c r="D330" s="1003"/>
      <c r="E330" s="350"/>
      <c r="F330" s="350"/>
      <c r="G330" s="350"/>
      <c r="H330" s="350"/>
      <c r="I330" s="350"/>
      <c r="J330" s="238"/>
      <c r="K330" s="238"/>
      <c r="L330" s="1003"/>
      <c r="M330" s="1003"/>
      <c r="N330" s="238"/>
      <c r="O330" s="238"/>
      <c r="P330" s="238"/>
      <c r="Q330" s="238"/>
      <c r="R330" s="238"/>
      <c r="S330" s="238"/>
      <c r="T330" s="1003"/>
      <c r="U330" s="1003"/>
      <c r="V330" s="350"/>
      <c r="W330" s="350"/>
      <c r="X330" s="350"/>
      <c r="Y330" s="350"/>
      <c r="Z330" s="350"/>
      <c r="AA330" s="238"/>
      <c r="AB330" s="238"/>
      <c r="AC330" s="1003"/>
      <c r="AD330" s="1003"/>
      <c r="AE330" s="238"/>
      <c r="AF330" s="238"/>
      <c r="AL330" s="342"/>
    </row>
    <row r="331" spans="1:38" s="220" customFormat="1" ht="26.5" customHeight="1">
      <c r="A331" s="238"/>
      <c r="B331" s="238"/>
      <c r="C331" s="238"/>
      <c r="D331" s="238"/>
      <c r="E331" s="350"/>
      <c r="F331" s="350"/>
      <c r="G331" s="350"/>
      <c r="H331" s="350"/>
      <c r="I331" s="350"/>
      <c r="J331" s="238"/>
      <c r="K331" s="238"/>
      <c r="L331" s="238"/>
      <c r="M331" s="238"/>
      <c r="N331" s="238"/>
      <c r="O331" s="238"/>
      <c r="P331" s="238"/>
      <c r="Q331" s="238"/>
      <c r="R331" s="238"/>
      <c r="S331" s="238"/>
      <c r="T331" s="238"/>
      <c r="U331" s="238"/>
      <c r="V331" s="350"/>
      <c r="W331" s="350"/>
      <c r="X331" s="350"/>
      <c r="Y331" s="350"/>
      <c r="Z331" s="350"/>
      <c r="AA331" s="238"/>
      <c r="AB331" s="238"/>
      <c r="AC331" s="238"/>
      <c r="AD331" s="238"/>
      <c r="AE331" s="238"/>
      <c r="AF331" s="238"/>
      <c r="AL331" s="342"/>
    </row>
    <row r="332" spans="1:38" s="220" customFormat="1" ht="26.5" customHeight="1">
      <c r="A332" s="353"/>
      <c r="B332" s="238"/>
      <c r="C332" s="354"/>
      <c r="D332" s="355"/>
      <c r="E332" s="356"/>
      <c r="F332" s="356"/>
      <c r="G332" s="356"/>
      <c r="H332" s="356"/>
      <c r="I332" s="356"/>
      <c r="J332" s="355"/>
      <c r="K332" s="355"/>
      <c r="L332" s="355"/>
      <c r="M332" s="357"/>
      <c r="N332" s="238"/>
      <c r="O332" s="238"/>
      <c r="P332" s="238"/>
      <c r="Q332" s="238"/>
      <c r="R332" s="353"/>
      <c r="S332" s="238"/>
      <c r="T332" s="354"/>
      <c r="U332" s="355"/>
      <c r="V332" s="356"/>
      <c r="W332" s="356"/>
      <c r="X332" s="356"/>
      <c r="Y332" s="356"/>
      <c r="Z332" s="356"/>
      <c r="AA332" s="355"/>
      <c r="AB332" s="355"/>
      <c r="AC332" s="355"/>
      <c r="AD332" s="357"/>
      <c r="AE332" s="238"/>
      <c r="AF332" s="238"/>
      <c r="AL332" s="342"/>
    </row>
    <row r="333" spans="1:38" s="220" customFormat="1" ht="26.5" customHeight="1" thickBot="1">
      <c r="A333" s="353"/>
      <c r="B333" s="238"/>
      <c r="C333" s="266"/>
      <c r="D333" s="358"/>
      <c r="E333" s="359"/>
      <c r="F333" s="1002">
        <v>11</v>
      </c>
      <c r="G333" s="1002"/>
      <c r="H333" s="360"/>
      <c r="I333" s="1002">
        <v>9</v>
      </c>
      <c r="J333" s="1002"/>
      <c r="K333" s="358"/>
      <c r="L333" s="358"/>
      <c r="M333" s="361"/>
      <c r="N333" s="238"/>
      <c r="O333" s="238"/>
      <c r="P333" s="238"/>
      <c r="Q333" s="238"/>
      <c r="R333" s="353"/>
      <c r="S333" s="238"/>
      <c r="T333" s="266"/>
      <c r="U333" s="358"/>
      <c r="V333" s="359"/>
      <c r="W333" s="1002">
        <v>11</v>
      </c>
      <c r="X333" s="1002"/>
      <c r="Y333" s="360"/>
      <c r="Z333" s="1002">
        <v>8</v>
      </c>
      <c r="AA333" s="1002"/>
      <c r="AB333" s="358"/>
      <c r="AC333" s="358"/>
      <c r="AD333" s="361"/>
      <c r="AE333" s="238"/>
      <c r="AF333" s="238"/>
      <c r="AL333" s="342"/>
    </row>
    <row r="334" spans="1:38" s="220" customFormat="1" ht="26.5" customHeight="1">
      <c r="A334" s="353"/>
      <c r="B334" s="238"/>
      <c r="C334" s="266"/>
      <c r="D334" s="358"/>
      <c r="E334" s="359"/>
      <c r="F334" s="1002"/>
      <c r="G334" s="1002"/>
      <c r="H334" s="359"/>
      <c r="I334" s="1002"/>
      <c r="J334" s="1002"/>
      <c r="K334" s="358"/>
      <c r="L334" s="358"/>
      <c r="M334" s="361"/>
      <c r="N334" s="238"/>
      <c r="O334" s="238"/>
      <c r="P334" s="238"/>
      <c r="Q334" s="238"/>
      <c r="R334" s="353"/>
      <c r="S334" s="238"/>
      <c r="T334" s="266"/>
      <c r="U334" s="358"/>
      <c r="V334" s="359"/>
      <c r="W334" s="1002"/>
      <c r="X334" s="1002"/>
      <c r="Y334" s="359"/>
      <c r="Z334" s="1002"/>
      <c r="AA334" s="1002"/>
      <c r="AB334" s="358"/>
      <c r="AC334" s="358"/>
      <c r="AD334" s="361"/>
      <c r="AE334" s="238"/>
      <c r="AF334" s="238"/>
      <c r="AL334" s="342"/>
    </row>
    <row r="335" spans="1:38" s="220" customFormat="1" ht="26.5" customHeight="1" thickBot="1">
      <c r="A335" s="353"/>
      <c r="B335" s="238"/>
      <c r="C335" s="266"/>
      <c r="D335" s="358"/>
      <c r="E335" s="359"/>
      <c r="F335" s="1002">
        <v>11</v>
      </c>
      <c r="G335" s="1002"/>
      <c r="H335" s="360"/>
      <c r="I335" s="1002">
        <v>7</v>
      </c>
      <c r="J335" s="1002"/>
      <c r="K335" s="358"/>
      <c r="L335" s="358"/>
      <c r="M335" s="361"/>
      <c r="N335" s="238"/>
      <c r="O335" s="238"/>
      <c r="P335" s="238"/>
      <c r="Q335" s="238"/>
      <c r="R335" s="353"/>
      <c r="S335" s="238"/>
      <c r="T335" s="266"/>
      <c r="U335" s="358"/>
      <c r="V335" s="359"/>
      <c r="W335" s="1002">
        <v>8</v>
      </c>
      <c r="X335" s="1002"/>
      <c r="Y335" s="360"/>
      <c r="Z335" s="1002">
        <v>11</v>
      </c>
      <c r="AA335" s="1002"/>
      <c r="AB335" s="358"/>
      <c r="AC335" s="358"/>
      <c r="AD335" s="361"/>
      <c r="AE335" s="238"/>
      <c r="AF335" s="238"/>
      <c r="AL335" s="342"/>
    </row>
    <row r="336" spans="1:38" s="220" customFormat="1" ht="26.5" customHeight="1">
      <c r="A336" s="353"/>
      <c r="B336" s="238"/>
      <c r="C336" s="266"/>
      <c r="D336" s="358"/>
      <c r="E336" s="359"/>
      <c r="F336" s="1002"/>
      <c r="G336" s="1002"/>
      <c r="H336" s="359"/>
      <c r="I336" s="1002"/>
      <c r="J336" s="1002"/>
      <c r="K336" s="358"/>
      <c r="L336" s="358"/>
      <c r="M336" s="361"/>
      <c r="N336" s="238"/>
      <c r="O336" s="238"/>
      <c r="P336" s="238"/>
      <c r="Q336" s="238"/>
      <c r="R336" s="353"/>
      <c r="S336" s="238"/>
      <c r="T336" s="266"/>
      <c r="U336" s="358"/>
      <c r="V336" s="359"/>
      <c r="W336" s="1002"/>
      <c r="X336" s="1002"/>
      <c r="Y336" s="359"/>
      <c r="Z336" s="1002"/>
      <c r="AA336" s="1002"/>
      <c r="AB336" s="358"/>
      <c r="AC336" s="358"/>
      <c r="AD336" s="361"/>
      <c r="AE336" s="238"/>
      <c r="AF336" s="238"/>
      <c r="AL336" s="342"/>
    </row>
    <row r="337" spans="1:38" s="220" customFormat="1" ht="26.5" customHeight="1" thickBot="1">
      <c r="A337" s="353"/>
      <c r="B337" s="238"/>
      <c r="C337" s="266"/>
      <c r="D337" s="358"/>
      <c r="E337" s="359"/>
      <c r="F337" s="1002">
        <v>12</v>
      </c>
      <c r="G337" s="1002"/>
      <c r="H337" s="360"/>
      <c r="I337" s="1002">
        <v>10</v>
      </c>
      <c r="J337" s="1002"/>
      <c r="K337" s="358"/>
      <c r="L337" s="358"/>
      <c r="M337" s="361"/>
      <c r="N337" s="238"/>
      <c r="O337" s="238"/>
      <c r="P337" s="238"/>
      <c r="Q337" s="238"/>
      <c r="R337" s="353"/>
      <c r="S337" s="238"/>
      <c r="T337" s="266"/>
      <c r="U337" s="358"/>
      <c r="V337" s="359"/>
      <c r="W337" s="1002">
        <v>11</v>
      </c>
      <c r="X337" s="1002"/>
      <c r="Y337" s="360"/>
      <c r="Z337" s="1002">
        <v>13</v>
      </c>
      <c r="AA337" s="1002"/>
      <c r="AB337" s="358"/>
      <c r="AC337" s="358"/>
      <c r="AD337" s="361"/>
      <c r="AE337" s="238"/>
      <c r="AF337" s="238"/>
      <c r="AL337" s="342"/>
    </row>
    <row r="338" spans="1:38" s="220" customFormat="1" ht="26.5" customHeight="1">
      <c r="A338" s="353"/>
      <c r="B338" s="238"/>
      <c r="C338" s="266"/>
      <c r="D338" s="358"/>
      <c r="E338" s="359"/>
      <c r="F338" s="1002"/>
      <c r="G338" s="1002"/>
      <c r="H338" s="359"/>
      <c r="I338" s="1002"/>
      <c r="J338" s="1002"/>
      <c r="K338" s="358"/>
      <c r="L338" s="358"/>
      <c r="M338" s="361"/>
      <c r="N338" s="238"/>
      <c r="O338" s="238"/>
      <c r="P338" s="238"/>
      <c r="Q338" s="238"/>
      <c r="R338" s="353"/>
      <c r="S338" s="238"/>
      <c r="T338" s="266"/>
      <c r="U338" s="358"/>
      <c r="V338" s="359"/>
      <c r="W338" s="1002"/>
      <c r="X338" s="1002"/>
      <c r="Y338" s="359"/>
      <c r="Z338" s="1002"/>
      <c r="AA338" s="1002"/>
      <c r="AB338" s="358"/>
      <c r="AC338" s="358"/>
      <c r="AD338" s="361"/>
      <c r="AE338" s="238"/>
      <c r="AF338" s="238"/>
      <c r="AL338" s="342"/>
    </row>
    <row r="339" spans="1:38" s="220" customFormat="1" ht="26.5" customHeight="1" thickBot="1">
      <c r="A339" s="353"/>
      <c r="B339" s="238"/>
      <c r="C339" s="266"/>
      <c r="D339" s="358"/>
      <c r="E339" s="359"/>
      <c r="F339" s="1002"/>
      <c r="G339" s="1002"/>
      <c r="H339" s="360"/>
      <c r="I339" s="1002"/>
      <c r="J339" s="1002"/>
      <c r="K339" s="358"/>
      <c r="L339" s="358"/>
      <c r="M339" s="361"/>
      <c r="N339" s="238"/>
      <c r="O339" s="238"/>
      <c r="P339" s="238"/>
      <c r="Q339" s="238"/>
      <c r="R339" s="353"/>
      <c r="S339" s="238"/>
      <c r="T339" s="266"/>
      <c r="U339" s="358"/>
      <c r="V339" s="359"/>
      <c r="W339" s="1002">
        <v>13</v>
      </c>
      <c r="X339" s="1002"/>
      <c r="Y339" s="360"/>
      <c r="Z339" s="1002">
        <v>11</v>
      </c>
      <c r="AA339" s="1002"/>
      <c r="AB339" s="358"/>
      <c r="AC339" s="358"/>
      <c r="AD339" s="361"/>
      <c r="AE339" s="238"/>
      <c r="AF339" s="238"/>
      <c r="AL339" s="342"/>
    </row>
    <row r="340" spans="1:38" s="220" customFormat="1" ht="26.5" customHeight="1">
      <c r="A340" s="353"/>
      <c r="B340" s="238"/>
      <c r="C340" s="266"/>
      <c r="D340" s="358"/>
      <c r="E340" s="359"/>
      <c r="F340" s="1002"/>
      <c r="G340" s="1002"/>
      <c r="H340" s="359"/>
      <c r="I340" s="1002"/>
      <c r="J340" s="1002"/>
      <c r="K340" s="358"/>
      <c r="L340" s="358"/>
      <c r="M340" s="361"/>
      <c r="N340" s="238"/>
      <c r="O340" s="238"/>
      <c r="P340" s="238"/>
      <c r="Q340" s="238"/>
      <c r="R340" s="353"/>
      <c r="S340" s="238"/>
      <c r="T340" s="266"/>
      <c r="U340" s="358"/>
      <c r="V340" s="359"/>
      <c r="W340" s="1002"/>
      <c r="X340" s="1002"/>
      <c r="Y340" s="359"/>
      <c r="Z340" s="1002"/>
      <c r="AA340" s="1002"/>
      <c r="AB340" s="358"/>
      <c r="AC340" s="358"/>
      <c r="AD340" s="361"/>
      <c r="AE340" s="238"/>
      <c r="AF340" s="238"/>
      <c r="AL340" s="342"/>
    </row>
    <row r="341" spans="1:38" s="220" customFormat="1" ht="26.5" customHeight="1" thickBot="1">
      <c r="A341" s="353"/>
      <c r="B341" s="238"/>
      <c r="C341" s="266"/>
      <c r="D341" s="358"/>
      <c r="E341" s="359"/>
      <c r="F341" s="1002"/>
      <c r="G341" s="1002"/>
      <c r="H341" s="360"/>
      <c r="I341" s="1002"/>
      <c r="J341" s="1002"/>
      <c r="K341" s="358"/>
      <c r="L341" s="358"/>
      <c r="M341" s="361"/>
      <c r="N341" s="238"/>
      <c r="O341" s="238"/>
      <c r="P341" s="238"/>
      <c r="Q341" s="238"/>
      <c r="R341" s="353"/>
      <c r="S341" s="238"/>
      <c r="T341" s="266"/>
      <c r="U341" s="358"/>
      <c r="V341" s="359"/>
      <c r="W341" s="1002">
        <v>5</v>
      </c>
      <c r="X341" s="1002"/>
      <c r="Y341" s="360"/>
      <c r="Z341" s="1002">
        <v>11</v>
      </c>
      <c r="AA341" s="1002"/>
      <c r="AB341" s="358"/>
      <c r="AC341" s="358"/>
      <c r="AD341" s="361"/>
      <c r="AE341" s="238"/>
      <c r="AF341" s="238"/>
      <c r="AL341" s="342"/>
    </row>
    <row r="342" spans="1:38" s="220" customFormat="1" ht="26.5" customHeight="1">
      <c r="A342" s="238"/>
      <c r="B342" s="238"/>
      <c r="C342" s="266"/>
      <c r="D342" s="358"/>
      <c r="E342" s="359"/>
      <c r="F342" s="1002"/>
      <c r="G342" s="1002"/>
      <c r="H342" s="359"/>
      <c r="I342" s="1002"/>
      <c r="J342" s="1002"/>
      <c r="K342" s="358"/>
      <c r="L342" s="358"/>
      <c r="M342" s="361"/>
      <c r="N342" s="238"/>
      <c r="O342" s="238"/>
      <c r="P342" s="238"/>
      <c r="Q342" s="238"/>
      <c r="R342" s="238"/>
      <c r="S342" s="238"/>
      <c r="T342" s="266"/>
      <c r="U342" s="358"/>
      <c r="V342" s="359"/>
      <c r="W342" s="1002"/>
      <c r="X342" s="1002"/>
      <c r="Y342" s="359"/>
      <c r="Z342" s="1002"/>
      <c r="AA342" s="1002"/>
      <c r="AB342" s="358"/>
      <c r="AC342" s="358"/>
      <c r="AD342" s="361"/>
      <c r="AE342" s="238"/>
      <c r="AF342" s="238"/>
      <c r="AL342" s="342"/>
    </row>
    <row r="343" spans="1:38" s="220" customFormat="1" ht="26.5" customHeight="1">
      <c r="A343" s="238"/>
      <c r="B343" s="238"/>
      <c r="C343" s="362"/>
      <c r="D343" s="363"/>
      <c r="E343" s="279"/>
      <c r="F343" s="279"/>
      <c r="G343" s="279"/>
      <c r="H343" s="279"/>
      <c r="I343" s="279"/>
      <c r="J343" s="363"/>
      <c r="K343" s="363"/>
      <c r="L343" s="363"/>
      <c r="M343" s="364"/>
      <c r="N343" s="238"/>
      <c r="O343" s="238"/>
      <c r="P343" s="238"/>
      <c r="Q343" s="238"/>
      <c r="R343" s="238"/>
      <c r="S343" s="238"/>
      <c r="T343" s="362"/>
      <c r="U343" s="363"/>
      <c r="V343" s="279"/>
      <c r="W343" s="279"/>
      <c r="X343" s="279"/>
      <c r="Y343" s="279"/>
      <c r="Z343" s="279"/>
      <c r="AA343" s="363"/>
      <c r="AB343" s="363"/>
      <c r="AC343" s="363"/>
      <c r="AD343" s="364"/>
      <c r="AE343" s="238"/>
      <c r="AF343" s="238"/>
      <c r="AL343" s="342"/>
    </row>
    <row r="344" spans="1:38" ht="8.25" customHeight="1"/>
    <row r="345" spans="1:38" s="220" customFormat="1" ht="26.25" customHeight="1">
      <c r="A345" s="238"/>
      <c r="B345" s="238"/>
      <c r="C345" s="238"/>
      <c r="D345" s="238"/>
      <c r="E345" s="768" t="s">
        <v>608</v>
      </c>
      <c r="F345" s="768"/>
      <c r="G345" s="768" t="s">
        <v>609</v>
      </c>
      <c r="H345" s="768"/>
      <c r="I345" s="768"/>
      <c r="J345" s="1001" t="s">
        <v>610</v>
      </c>
      <c r="K345" s="1001"/>
      <c r="L345" s="238"/>
      <c r="M345" s="238"/>
      <c r="N345" s="238"/>
      <c r="O345" s="238"/>
      <c r="P345" s="238"/>
      <c r="Q345" s="238"/>
      <c r="R345" s="238"/>
      <c r="S345" s="238"/>
      <c r="T345" s="238"/>
      <c r="U345" s="238"/>
      <c r="V345" s="768" t="s">
        <v>608</v>
      </c>
      <c r="W345" s="768"/>
      <c r="X345" s="768" t="s">
        <v>609</v>
      </c>
      <c r="Y345" s="768"/>
      <c r="Z345" s="768"/>
      <c r="AA345" s="1001" t="s">
        <v>610</v>
      </c>
      <c r="AB345" s="1001"/>
      <c r="AC345" s="238"/>
      <c r="AD345" s="238"/>
      <c r="AE345" s="238"/>
      <c r="AF345" s="238"/>
      <c r="AL345" s="342"/>
    </row>
    <row r="346" spans="1:38" s="220" customFormat="1" ht="26.5" customHeight="1">
      <c r="A346" s="343"/>
      <c r="B346" s="343"/>
      <c r="C346" s="343"/>
      <c r="D346" s="238"/>
      <c r="E346" s="992">
        <v>0.5625</v>
      </c>
      <c r="F346" s="993"/>
      <c r="G346" s="1027" t="s">
        <v>643</v>
      </c>
      <c r="H346" s="1028"/>
      <c r="I346" s="1029"/>
      <c r="J346" s="1000">
        <v>15</v>
      </c>
      <c r="K346" s="1000"/>
      <c r="L346" s="238"/>
      <c r="M346" s="238"/>
      <c r="N346" s="238"/>
      <c r="O346" s="238"/>
      <c r="P346" s="238"/>
      <c r="Q346" s="238"/>
      <c r="R346" s="343"/>
      <c r="S346" s="343"/>
      <c r="T346" s="343"/>
      <c r="U346" s="238"/>
      <c r="V346" s="992">
        <v>0.5625</v>
      </c>
      <c r="W346" s="993"/>
      <c r="X346" s="1027" t="s">
        <v>644</v>
      </c>
      <c r="Y346" s="1028"/>
      <c r="Z346" s="1029"/>
      <c r="AA346" s="1000">
        <v>16</v>
      </c>
      <c r="AB346" s="1000"/>
      <c r="AC346" s="238"/>
      <c r="AD346" s="238"/>
      <c r="AE346" s="238"/>
      <c r="AF346" s="238"/>
      <c r="AL346" s="342"/>
    </row>
    <row r="347" spans="1:38" s="220" customFormat="1" ht="26.5" customHeight="1">
      <c r="A347" s="343"/>
      <c r="B347" s="343"/>
      <c r="C347" s="343"/>
      <c r="D347" s="238"/>
      <c r="E347" s="993"/>
      <c r="F347" s="993"/>
      <c r="G347" s="1030"/>
      <c r="H347" s="1031"/>
      <c r="I347" s="1032"/>
      <c r="J347" s="1000"/>
      <c r="K347" s="1000"/>
      <c r="L347" s="238"/>
      <c r="M347" s="238"/>
      <c r="N347" s="238"/>
      <c r="O347" s="238"/>
      <c r="P347" s="238"/>
      <c r="Q347" s="238"/>
      <c r="R347" s="343"/>
      <c r="S347" s="343"/>
      <c r="T347" s="343"/>
      <c r="U347" s="238"/>
      <c r="V347" s="993"/>
      <c r="W347" s="993"/>
      <c r="X347" s="1030"/>
      <c r="Y347" s="1031"/>
      <c r="Z347" s="1032"/>
      <c r="AA347" s="1000"/>
      <c r="AB347" s="1000"/>
      <c r="AC347" s="238"/>
      <c r="AD347" s="238"/>
      <c r="AE347" s="238"/>
      <c r="AF347" s="238"/>
      <c r="AL347" s="342"/>
    </row>
    <row r="348" spans="1:38" s="220" customFormat="1" ht="26.5" customHeight="1">
      <c r="A348" s="238"/>
      <c r="B348" s="238"/>
      <c r="C348" s="238"/>
      <c r="D348" s="238"/>
      <c r="E348" s="350"/>
      <c r="F348" s="350"/>
      <c r="G348" s="350"/>
      <c r="H348" s="350"/>
      <c r="I348" s="350"/>
      <c r="J348" s="238"/>
      <c r="K348" s="238"/>
      <c r="L348" s="238"/>
      <c r="M348" s="238"/>
      <c r="N348" s="238"/>
      <c r="O348" s="238"/>
      <c r="P348" s="238"/>
      <c r="Q348" s="238"/>
      <c r="R348" s="238"/>
      <c r="S348" s="238"/>
      <c r="T348" s="238"/>
      <c r="U348" s="238"/>
      <c r="V348" s="350"/>
      <c r="W348" s="350"/>
      <c r="X348" s="350"/>
      <c r="Y348" s="350"/>
      <c r="Z348" s="350"/>
      <c r="AA348" s="238"/>
      <c r="AB348" s="238"/>
      <c r="AC348" s="238"/>
      <c r="AD348" s="238"/>
      <c r="AE348" s="238"/>
      <c r="AF348" s="238"/>
      <c r="AL348" s="342"/>
    </row>
    <row r="349" spans="1:38" s="220" customFormat="1" ht="26.5" customHeight="1">
      <c r="A349" s="1004" t="str">
        <f>IF(G349="","",VLOOKUP(G349,$AI$1:$AK$1023,2,0))</f>
        <v>吉田　健太</v>
      </c>
      <c r="B349" s="1005"/>
      <c r="C349" s="1005"/>
      <c r="D349" s="1005"/>
      <c r="E349" s="1005"/>
      <c r="F349" s="1006"/>
      <c r="G349" s="352">
        <v>55</v>
      </c>
      <c r="H349" s="1007" t="s">
        <v>613</v>
      </c>
      <c r="I349" s="352">
        <v>65</v>
      </c>
      <c r="J349" s="1004" t="str">
        <f>IF(I349="","",VLOOKUP(I349,$AI$1:$AK$1023,2,0))</f>
        <v>元木　　久</v>
      </c>
      <c r="K349" s="1005"/>
      <c r="L349" s="1005"/>
      <c r="M349" s="1005"/>
      <c r="N349" s="1005"/>
      <c r="O349" s="1006"/>
      <c r="P349" s="238"/>
      <c r="Q349" s="238"/>
      <c r="R349" s="1004" t="str">
        <f>IF(X349="","",VLOOKUP(X349,$AI$1:$AK$1023,2,0))</f>
        <v>武藤　淳一</v>
      </c>
      <c r="S349" s="1005"/>
      <c r="T349" s="1005"/>
      <c r="U349" s="1005"/>
      <c r="V349" s="1005"/>
      <c r="W349" s="1006"/>
      <c r="X349" s="352">
        <v>47</v>
      </c>
      <c r="Y349" s="1007" t="s">
        <v>613</v>
      </c>
      <c r="Z349" s="352">
        <v>51</v>
      </c>
      <c r="AA349" s="834" t="str">
        <f>IF(Z349="","",VLOOKUP(Z349,$AI$1:$AK$1023,2,0))</f>
        <v>佐藤　悠太</v>
      </c>
      <c r="AB349" s="835"/>
      <c r="AC349" s="835"/>
      <c r="AD349" s="835"/>
      <c r="AE349" s="835"/>
      <c r="AF349" s="836"/>
      <c r="AL349" s="342"/>
    </row>
    <row r="350" spans="1:38" s="220" customFormat="1" ht="26.5" customHeight="1">
      <c r="A350" s="837" t="str">
        <f>IF(G349="","",VLOOKUP(G349,$AI$1:$AK$1023,3,0))</f>
        <v>まゆみ会</v>
      </c>
      <c r="B350" s="838"/>
      <c r="C350" s="838"/>
      <c r="D350" s="838"/>
      <c r="E350" s="838"/>
      <c r="F350" s="839"/>
      <c r="G350" s="350"/>
      <c r="H350" s="1007"/>
      <c r="I350" s="350"/>
      <c r="J350" s="837" t="str">
        <f>IF(I349="","",VLOOKUP(I349,$AI$1:$AK$1023,3,0))</f>
        <v>ＩTS.三鷹</v>
      </c>
      <c r="K350" s="838"/>
      <c r="L350" s="838"/>
      <c r="M350" s="838"/>
      <c r="N350" s="838"/>
      <c r="O350" s="839"/>
      <c r="P350" s="238"/>
      <c r="Q350" s="238"/>
      <c r="R350" s="837" t="str">
        <f>IF(X349="","",VLOOKUP(X349,$AI$1:$AK$1023,3,0))</f>
        <v>ラバーズ81</v>
      </c>
      <c r="S350" s="838"/>
      <c r="T350" s="838"/>
      <c r="U350" s="838"/>
      <c r="V350" s="838"/>
      <c r="W350" s="839"/>
      <c r="X350" s="350"/>
      <c r="Y350" s="1007"/>
      <c r="Z350" s="350"/>
      <c r="AA350" s="837" t="str">
        <f>IF(Z349="","",VLOOKUP(Z349,$AI$1:$AK$1023,3,0))</f>
        <v>まゆみ会</v>
      </c>
      <c r="AB350" s="838"/>
      <c r="AC350" s="838"/>
      <c r="AD350" s="838"/>
      <c r="AE350" s="838"/>
      <c r="AF350" s="839"/>
      <c r="AL350" s="342"/>
    </row>
    <row r="351" spans="1:38" s="220" customFormat="1" ht="26.5" customHeight="1">
      <c r="A351" s="238"/>
      <c r="B351" s="238"/>
      <c r="C351" s="238"/>
      <c r="D351" s="238"/>
      <c r="E351" s="350"/>
      <c r="F351" s="350"/>
      <c r="G351" s="350"/>
      <c r="H351" s="350"/>
      <c r="I351" s="350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  <c r="T351" s="238"/>
      <c r="U351" s="238"/>
      <c r="V351" s="350"/>
      <c r="W351" s="350"/>
      <c r="X351" s="350"/>
      <c r="Y351" s="350"/>
      <c r="Z351" s="350"/>
      <c r="AA351" s="238"/>
      <c r="AB351" s="238"/>
      <c r="AC351" s="238"/>
      <c r="AD351" s="238"/>
      <c r="AE351" s="238"/>
      <c r="AF351" s="238"/>
      <c r="AL351" s="342"/>
    </row>
    <row r="352" spans="1:38" s="220" customFormat="1" ht="26.5" customHeight="1">
      <c r="A352" s="238"/>
      <c r="B352" s="238"/>
      <c r="C352" s="1003">
        <v>0</v>
      </c>
      <c r="D352" s="1003"/>
      <c r="E352" s="350"/>
      <c r="F352" s="350"/>
      <c r="G352" s="350"/>
      <c r="H352" s="350"/>
      <c r="I352" s="350"/>
      <c r="J352" s="238"/>
      <c r="K352" s="238"/>
      <c r="L352" s="1003">
        <v>3</v>
      </c>
      <c r="M352" s="1003"/>
      <c r="N352" s="238"/>
      <c r="O352" s="238"/>
      <c r="P352" s="238"/>
      <c r="Q352" s="238"/>
      <c r="R352" s="238"/>
      <c r="S352" s="238"/>
      <c r="T352" s="1003">
        <v>3</v>
      </c>
      <c r="U352" s="1003"/>
      <c r="V352" s="350"/>
      <c r="W352" s="350"/>
      <c r="X352" s="350"/>
      <c r="Y352" s="350"/>
      <c r="Z352" s="350"/>
      <c r="AA352" s="238"/>
      <c r="AB352" s="238"/>
      <c r="AC352" s="1003">
        <v>0</v>
      </c>
      <c r="AD352" s="1003"/>
      <c r="AE352" s="238"/>
      <c r="AF352" s="238"/>
      <c r="AL352" s="342"/>
    </row>
    <row r="353" spans="1:38" s="220" customFormat="1" ht="26.5" customHeight="1">
      <c r="A353" s="238"/>
      <c r="B353" s="238"/>
      <c r="C353" s="1003"/>
      <c r="D353" s="1003"/>
      <c r="E353" s="350"/>
      <c r="F353" s="350"/>
      <c r="G353" s="350"/>
      <c r="H353" s="350"/>
      <c r="I353" s="350"/>
      <c r="J353" s="238"/>
      <c r="K353" s="238"/>
      <c r="L353" s="1003"/>
      <c r="M353" s="1003"/>
      <c r="N353" s="238"/>
      <c r="O353" s="238"/>
      <c r="P353" s="238"/>
      <c r="Q353" s="238"/>
      <c r="R353" s="238"/>
      <c r="S353" s="238"/>
      <c r="T353" s="1003"/>
      <c r="U353" s="1003"/>
      <c r="V353" s="350"/>
      <c r="W353" s="350"/>
      <c r="X353" s="350"/>
      <c r="Y353" s="350"/>
      <c r="Z353" s="350"/>
      <c r="AA353" s="238"/>
      <c r="AB353" s="238"/>
      <c r="AC353" s="1003"/>
      <c r="AD353" s="1003"/>
      <c r="AE353" s="238"/>
      <c r="AF353" s="238"/>
      <c r="AL353" s="342"/>
    </row>
    <row r="354" spans="1:38" s="220" customFormat="1" ht="26.5" customHeight="1">
      <c r="A354" s="238"/>
      <c r="B354" s="238"/>
      <c r="C354" s="238"/>
      <c r="D354" s="238"/>
      <c r="E354" s="350"/>
      <c r="F354" s="350"/>
      <c r="G354" s="350"/>
      <c r="H354" s="350"/>
      <c r="I354" s="350"/>
      <c r="J354" s="238"/>
      <c r="K354" s="238"/>
      <c r="L354" s="238"/>
      <c r="M354" s="238"/>
      <c r="N354" s="238"/>
      <c r="O354" s="238"/>
      <c r="P354" s="238"/>
      <c r="Q354" s="238"/>
      <c r="R354" s="238"/>
      <c r="S354" s="238"/>
      <c r="T354" s="238"/>
      <c r="U354" s="238"/>
      <c r="V354" s="350"/>
      <c r="W354" s="350"/>
      <c r="X354" s="350"/>
      <c r="Y354" s="350"/>
      <c r="Z354" s="350"/>
      <c r="AA354" s="238"/>
      <c r="AB354" s="238"/>
      <c r="AC354" s="238"/>
      <c r="AD354" s="238"/>
      <c r="AE354" s="238"/>
      <c r="AF354" s="238"/>
      <c r="AL354" s="342"/>
    </row>
    <row r="355" spans="1:38" s="220" customFormat="1" ht="26.5" customHeight="1">
      <c r="A355" s="353"/>
      <c r="B355" s="238"/>
      <c r="C355" s="354"/>
      <c r="D355" s="355"/>
      <c r="E355" s="356"/>
      <c r="F355" s="356"/>
      <c r="G355" s="356"/>
      <c r="H355" s="356"/>
      <c r="I355" s="356"/>
      <c r="J355" s="355"/>
      <c r="K355" s="355"/>
      <c r="L355" s="355"/>
      <c r="M355" s="357"/>
      <c r="N355" s="238"/>
      <c r="O355" s="238"/>
      <c r="P355" s="238"/>
      <c r="Q355" s="238"/>
      <c r="R355" s="353"/>
      <c r="S355" s="238"/>
      <c r="T355" s="354"/>
      <c r="U355" s="355"/>
      <c r="V355" s="356"/>
      <c r="W355" s="356"/>
      <c r="X355" s="356"/>
      <c r="Y355" s="356"/>
      <c r="Z355" s="356"/>
      <c r="AA355" s="355"/>
      <c r="AB355" s="355"/>
      <c r="AC355" s="355"/>
      <c r="AD355" s="357"/>
      <c r="AE355" s="238"/>
      <c r="AF355" s="238"/>
      <c r="AL355" s="342"/>
    </row>
    <row r="356" spans="1:38" s="220" customFormat="1" ht="26.5" customHeight="1" thickBot="1">
      <c r="A356" s="353"/>
      <c r="B356" s="238"/>
      <c r="C356" s="266"/>
      <c r="D356" s="358"/>
      <c r="E356" s="359"/>
      <c r="F356" s="1002">
        <v>1</v>
      </c>
      <c r="G356" s="1002"/>
      <c r="H356" s="360"/>
      <c r="I356" s="1002">
        <v>11</v>
      </c>
      <c r="J356" s="1002"/>
      <c r="K356" s="358"/>
      <c r="L356" s="358"/>
      <c r="M356" s="361"/>
      <c r="N356" s="238"/>
      <c r="O356" s="238"/>
      <c r="P356" s="238"/>
      <c r="Q356" s="238"/>
      <c r="R356" s="353"/>
      <c r="S356" s="238"/>
      <c r="T356" s="266"/>
      <c r="U356" s="358"/>
      <c r="V356" s="359"/>
      <c r="W356" s="1002">
        <v>11</v>
      </c>
      <c r="X356" s="1002"/>
      <c r="Y356" s="360"/>
      <c r="Z356" s="1002">
        <v>7</v>
      </c>
      <c r="AA356" s="1002"/>
      <c r="AB356" s="358"/>
      <c r="AC356" s="358"/>
      <c r="AD356" s="361"/>
      <c r="AE356" s="238"/>
      <c r="AF356" s="238"/>
      <c r="AL356" s="342"/>
    </row>
    <row r="357" spans="1:38" s="220" customFormat="1" ht="26.5" customHeight="1">
      <c r="A357" s="353"/>
      <c r="B357" s="238"/>
      <c r="C357" s="266"/>
      <c r="D357" s="358"/>
      <c r="E357" s="359"/>
      <c r="F357" s="1002"/>
      <c r="G357" s="1002"/>
      <c r="H357" s="359"/>
      <c r="I357" s="1002"/>
      <c r="J357" s="1002"/>
      <c r="K357" s="358"/>
      <c r="L357" s="358"/>
      <c r="M357" s="361"/>
      <c r="N357" s="238"/>
      <c r="O357" s="238"/>
      <c r="P357" s="238"/>
      <c r="Q357" s="238"/>
      <c r="R357" s="353"/>
      <c r="S357" s="238"/>
      <c r="T357" s="266"/>
      <c r="U357" s="358"/>
      <c r="V357" s="359"/>
      <c r="W357" s="1002"/>
      <c r="X357" s="1002"/>
      <c r="Y357" s="359"/>
      <c r="Z357" s="1002"/>
      <c r="AA357" s="1002"/>
      <c r="AB357" s="358"/>
      <c r="AC357" s="358"/>
      <c r="AD357" s="361"/>
      <c r="AE357" s="238"/>
      <c r="AF357" s="238"/>
      <c r="AL357" s="342"/>
    </row>
    <row r="358" spans="1:38" s="220" customFormat="1" ht="26.5" customHeight="1" thickBot="1">
      <c r="A358" s="353"/>
      <c r="B358" s="238"/>
      <c r="C358" s="266"/>
      <c r="D358" s="358"/>
      <c r="E358" s="359"/>
      <c r="F358" s="1002">
        <v>6</v>
      </c>
      <c r="G358" s="1002"/>
      <c r="H358" s="360"/>
      <c r="I358" s="1002">
        <v>11</v>
      </c>
      <c r="J358" s="1002"/>
      <c r="K358" s="358"/>
      <c r="L358" s="358"/>
      <c r="M358" s="361"/>
      <c r="N358" s="238"/>
      <c r="O358" s="238"/>
      <c r="P358" s="238"/>
      <c r="Q358" s="238"/>
      <c r="R358" s="353"/>
      <c r="S358" s="238"/>
      <c r="T358" s="266"/>
      <c r="U358" s="358"/>
      <c r="V358" s="359"/>
      <c r="W358" s="1002">
        <v>11</v>
      </c>
      <c r="X358" s="1002"/>
      <c r="Y358" s="360"/>
      <c r="Z358" s="1002">
        <v>7</v>
      </c>
      <c r="AA358" s="1002"/>
      <c r="AB358" s="358"/>
      <c r="AC358" s="358"/>
      <c r="AD358" s="361"/>
      <c r="AE358" s="238"/>
      <c r="AF358" s="238"/>
      <c r="AL358" s="342"/>
    </row>
    <row r="359" spans="1:38" s="220" customFormat="1" ht="26.5" customHeight="1">
      <c r="A359" s="353"/>
      <c r="B359" s="238"/>
      <c r="C359" s="266"/>
      <c r="D359" s="358"/>
      <c r="E359" s="359"/>
      <c r="F359" s="1002"/>
      <c r="G359" s="1002"/>
      <c r="H359" s="359"/>
      <c r="I359" s="1002"/>
      <c r="J359" s="1002"/>
      <c r="K359" s="358"/>
      <c r="L359" s="358"/>
      <c r="M359" s="361"/>
      <c r="N359" s="238"/>
      <c r="O359" s="238"/>
      <c r="P359" s="238"/>
      <c r="Q359" s="238"/>
      <c r="R359" s="353"/>
      <c r="S359" s="238"/>
      <c r="T359" s="266"/>
      <c r="U359" s="358"/>
      <c r="V359" s="359"/>
      <c r="W359" s="1002"/>
      <c r="X359" s="1002"/>
      <c r="Y359" s="359"/>
      <c r="Z359" s="1002"/>
      <c r="AA359" s="1002"/>
      <c r="AB359" s="358"/>
      <c r="AC359" s="358"/>
      <c r="AD359" s="361"/>
      <c r="AE359" s="238"/>
      <c r="AF359" s="238"/>
      <c r="AL359" s="342"/>
    </row>
    <row r="360" spans="1:38" s="220" customFormat="1" ht="26.5" customHeight="1" thickBot="1">
      <c r="A360" s="353"/>
      <c r="B360" s="238"/>
      <c r="C360" s="266"/>
      <c r="D360" s="358"/>
      <c r="E360" s="359"/>
      <c r="F360" s="1002">
        <v>5</v>
      </c>
      <c r="G360" s="1002"/>
      <c r="H360" s="360"/>
      <c r="I360" s="1002">
        <v>11</v>
      </c>
      <c r="J360" s="1002"/>
      <c r="K360" s="358"/>
      <c r="L360" s="358"/>
      <c r="M360" s="361"/>
      <c r="N360" s="238"/>
      <c r="O360" s="238"/>
      <c r="P360" s="238"/>
      <c r="Q360" s="238"/>
      <c r="R360" s="353"/>
      <c r="S360" s="238"/>
      <c r="T360" s="266"/>
      <c r="U360" s="358"/>
      <c r="V360" s="359"/>
      <c r="W360" s="1002">
        <v>12</v>
      </c>
      <c r="X360" s="1002"/>
      <c r="Y360" s="360"/>
      <c r="Z360" s="1002">
        <v>10</v>
      </c>
      <c r="AA360" s="1002"/>
      <c r="AB360" s="358"/>
      <c r="AC360" s="358"/>
      <c r="AD360" s="361"/>
      <c r="AE360" s="238"/>
      <c r="AF360" s="238"/>
      <c r="AL360" s="342"/>
    </row>
    <row r="361" spans="1:38" s="220" customFormat="1" ht="26.5" customHeight="1">
      <c r="A361" s="353"/>
      <c r="B361" s="238"/>
      <c r="C361" s="266"/>
      <c r="D361" s="358"/>
      <c r="E361" s="359"/>
      <c r="F361" s="1002"/>
      <c r="G361" s="1002"/>
      <c r="H361" s="359"/>
      <c r="I361" s="1002"/>
      <c r="J361" s="1002"/>
      <c r="K361" s="358"/>
      <c r="L361" s="358"/>
      <c r="M361" s="361"/>
      <c r="N361" s="238"/>
      <c r="O361" s="238"/>
      <c r="P361" s="238"/>
      <c r="Q361" s="238"/>
      <c r="R361" s="353"/>
      <c r="S361" s="238"/>
      <c r="T361" s="266"/>
      <c r="U361" s="358"/>
      <c r="V361" s="359"/>
      <c r="W361" s="1002"/>
      <c r="X361" s="1002"/>
      <c r="Y361" s="359"/>
      <c r="Z361" s="1002"/>
      <c r="AA361" s="1002"/>
      <c r="AB361" s="358"/>
      <c r="AC361" s="358"/>
      <c r="AD361" s="361"/>
      <c r="AE361" s="238"/>
      <c r="AF361" s="238"/>
      <c r="AL361" s="342"/>
    </row>
    <row r="362" spans="1:38" s="220" customFormat="1" ht="26.5" customHeight="1" thickBot="1">
      <c r="A362" s="353"/>
      <c r="B362" s="238"/>
      <c r="C362" s="266"/>
      <c r="D362" s="358"/>
      <c r="E362" s="359"/>
      <c r="F362" s="1002"/>
      <c r="G362" s="1002"/>
      <c r="H362" s="360"/>
      <c r="I362" s="1002"/>
      <c r="J362" s="1002"/>
      <c r="K362" s="358"/>
      <c r="L362" s="358"/>
      <c r="M362" s="361"/>
      <c r="N362" s="238"/>
      <c r="O362" s="238"/>
      <c r="P362" s="238"/>
      <c r="Q362" s="238"/>
      <c r="R362" s="353"/>
      <c r="S362" s="238"/>
      <c r="T362" s="266"/>
      <c r="U362" s="358"/>
      <c r="V362" s="359"/>
      <c r="W362" s="1002"/>
      <c r="X362" s="1002"/>
      <c r="Y362" s="360"/>
      <c r="Z362" s="1002"/>
      <c r="AA362" s="1002"/>
      <c r="AB362" s="358"/>
      <c r="AC362" s="358"/>
      <c r="AD362" s="361"/>
      <c r="AE362" s="238"/>
      <c r="AF362" s="238"/>
      <c r="AL362" s="342"/>
    </row>
    <row r="363" spans="1:38" s="220" customFormat="1" ht="26.5" customHeight="1">
      <c r="A363" s="353"/>
      <c r="B363" s="238"/>
      <c r="C363" s="266"/>
      <c r="D363" s="358"/>
      <c r="E363" s="359"/>
      <c r="F363" s="1002"/>
      <c r="G363" s="1002"/>
      <c r="H363" s="359"/>
      <c r="I363" s="1002"/>
      <c r="J363" s="1002"/>
      <c r="K363" s="358"/>
      <c r="L363" s="358"/>
      <c r="M363" s="361"/>
      <c r="N363" s="238"/>
      <c r="O363" s="238"/>
      <c r="P363" s="238"/>
      <c r="Q363" s="238"/>
      <c r="R363" s="353"/>
      <c r="S363" s="238"/>
      <c r="T363" s="266"/>
      <c r="U363" s="358"/>
      <c r="V363" s="359"/>
      <c r="W363" s="1002"/>
      <c r="X363" s="1002"/>
      <c r="Y363" s="359"/>
      <c r="Z363" s="1002"/>
      <c r="AA363" s="1002"/>
      <c r="AB363" s="358"/>
      <c r="AC363" s="358"/>
      <c r="AD363" s="361"/>
      <c r="AE363" s="238"/>
      <c r="AF363" s="238"/>
      <c r="AL363" s="342"/>
    </row>
    <row r="364" spans="1:38" s="220" customFormat="1" ht="26.5" customHeight="1" thickBot="1">
      <c r="A364" s="353"/>
      <c r="B364" s="238"/>
      <c r="C364" s="266"/>
      <c r="D364" s="358"/>
      <c r="E364" s="359"/>
      <c r="F364" s="1002"/>
      <c r="G364" s="1002"/>
      <c r="H364" s="360"/>
      <c r="I364" s="1002"/>
      <c r="J364" s="1002"/>
      <c r="K364" s="358"/>
      <c r="L364" s="358"/>
      <c r="M364" s="361"/>
      <c r="N364" s="238"/>
      <c r="O364" s="238"/>
      <c r="P364" s="238"/>
      <c r="Q364" s="238"/>
      <c r="R364" s="353"/>
      <c r="S364" s="238"/>
      <c r="T364" s="266"/>
      <c r="U364" s="358"/>
      <c r="V364" s="359"/>
      <c r="W364" s="1002"/>
      <c r="X364" s="1002"/>
      <c r="Y364" s="360"/>
      <c r="Z364" s="1002"/>
      <c r="AA364" s="1002"/>
      <c r="AB364" s="358"/>
      <c r="AC364" s="358"/>
      <c r="AD364" s="361"/>
      <c r="AE364" s="238"/>
      <c r="AF364" s="238"/>
      <c r="AL364" s="342"/>
    </row>
    <row r="365" spans="1:38" s="220" customFormat="1" ht="26.5" customHeight="1">
      <c r="A365" s="238"/>
      <c r="B365" s="238"/>
      <c r="C365" s="266"/>
      <c r="D365" s="358"/>
      <c r="E365" s="359"/>
      <c r="F365" s="1002"/>
      <c r="G365" s="1002"/>
      <c r="H365" s="359"/>
      <c r="I365" s="1002"/>
      <c r="J365" s="1002"/>
      <c r="K365" s="358"/>
      <c r="L365" s="358"/>
      <c r="M365" s="361"/>
      <c r="N365" s="238"/>
      <c r="O365" s="238"/>
      <c r="P365" s="238"/>
      <c r="Q365" s="238"/>
      <c r="R365" s="238"/>
      <c r="S365" s="238"/>
      <c r="T365" s="266"/>
      <c r="U365" s="358"/>
      <c r="V365" s="359"/>
      <c r="W365" s="1002"/>
      <c r="X365" s="1002"/>
      <c r="Y365" s="359"/>
      <c r="Z365" s="1002"/>
      <c r="AA365" s="1002"/>
      <c r="AB365" s="358"/>
      <c r="AC365" s="358"/>
      <c r="AD365" s="361"/>
      <c r="AE365" s="238"/>
      <c r="AF365" s="238"/>
      <c r="AL365" s="342"/>
    </row>
    <row r="366" spans="1:38" s="220" customFormat="1" ht="26.5" customHeight="1">
      <c r="A366" s="238"/>
      <c r="B366" s="238"/>
      <c r="C366" s="362"/>
      <c r="D366" s="363"/>
      <c r="E366" s="279"/>
      <c r="F366" s="279"/>
      <c r="G366" s="279"/>
      <c r="H366" s="279"/>
      <c r="I366" s="279"/>
      <c r="J366" s="363"/>
      <c r="K366" s="363"/>
      <c r="L366" s="363"/>
      <c r="M366" s="364"/>
      <c r="N366" s="238"/>
      <c r="O366" s="238"/>
      <c r="P366" s="238"/>
      <c r="Q366" s="238"/>
      <c r="R366" s="238"/>
      <c r="S366" s="238"/>
      <c r="T366" s="362"/>
      <c r="U366" s="363"/>
      <c r="V366" s="279"/>
      <c r="W366" s="279"/>
      <c r="X366" s="279"/>
      <c r="Y366" s="279"/>
      <c r="Z366" s="279"/>
      <c r="AA366" s="363"/>
      <c r="AB366" s="363"/>
      <c r="AC366" s="363"/>
      <c r="AD366" s="364"/>
      <c r="AE366" s="238"/>
      <c r="AF366" s="238"/>
      <c r="AL366" s="342"/>
    </row>
    <row r="367" spans="1:38" ht="8.25" customHeight="1"/>
    <row r="368" spans="1:38" s="220" customFormat="1" ht="26.25" customHeight="1">
      <c r="A368" s="238"/>
      <c r="B368" s="238"/>
      <c r="C368" s="238"/>
      <c r="D368" s="238"/>
      <c r="E368" s="768" t="s">
        <v>608</v>
      </c>
      <c r="F368" s="768"/>
      <c r="G368" s="768" t="s">
        <v>609</v>
      </c>
      <c r="H368" s="768"/>
      <c r="I368" s="768"/>
      <c r="J368" s="1001" t="s">
        <v>610</v>
      </c>
      <c r="K368" s="1001"/>
      <c r="L368" s="238"/>
      <c r="M368" s="238"/>
      <c r="N368" s="238"/>
      <c r="O368" s="238"/>
      <c r="P368" s="238"/>
      <c r="Q368" s="238"/>
      <c r="R368" s="238"/>
      <c r="S368" s="238"/>
      <c r="T368" s="238"/>
      <c r="U368" s="238"/>
      <c r="V368" s="768" t="s">
        <v>608</v>
      </c>
      <c r="W368" s="768"/>
      <c r="X368" s="768" t="s">
        <v>609</v>
      </c>
      <c r="Y368" s="768"/>
      <c r="Z368" s="768"/>
      <c r="AA368" s="1001" t="s">
        <v>610</v>
      </c>
      <c r="AB368" s="1001"/>
      <c r="AC368" s="238"/>
      <c r="AD368" s="238"/>
      <c r="AE368" s="238"/>
      <c r="AF368" s="238"/>
      <c r="AL368" s="342"/>
    </row>
    <row r="369" spans="1:38" s="220" customFormat="1" ht="26.5" customHeight="1">
      <c r="A369" s="343"/>
      <c r="B369" s="343"/>
      <c r="C369" s="343"/>
      <c r="D369" s="238"/>
      <c r="E369" s="992">
        <v>0.58333333333333337</v>
      </c>
      <c r="F369" s="993"/>
      <c r="G369" s="1027" t="s">
        <v>645</v>
      </c>
      <c r="H369" s="1028"/>
      <c r="I369" s="1029"/>
      <c r="J369" s="1000">
        <v>13</v>
      </c>
      <c r="K369" s="1000"/>
      <c r="L369" s="238"/>
      <c r="M369" s="238"/>
      <c r="N369" s="238"/>
      <c r="O369" s="238"/>
      <c r="P369" s="238"/>
      <c r="Q369" s="238"/>
      <c r="R369" s="343"/>
      <c r="S369" s="343"/>
      <c r="T369" s="343"/>
      <c r="U369" s="238"/>
      <c r="V369" s="992">
        <v>0.58333333333333337</v>
      </c>
      <c r="W369" s="993"/>
      <c r="X369" s="1027" t="s">
        <v>646</v>
      </c>
      <c r="Y369" s="1028"/>
      <c r="Z369" s="1029"/>
      <c r="AA369" s="1000">
        <v>14</v>
      </c>
      <c r="AB369" s="1000"/>
      <c r="AC369" s="238"/>
      <c r="AD369" s="238"/>
      <c r="AE369" s="238"/>
      <c r="AF369" s="238"/>
      <c r="AL369" s="342"/>
    </row>
    <row r="370" spans="1:38" s="220" customFormat="1" ht="26.5" customHeight="1">
      <c r="A370" s="343"/>
      <c r="B370" s="343"/>
      <c r="C370" s="343"/>
      <c r="D370" s="238"/>
      <c r="E370" s="993"/>
      <c r="F370" s="993"/>
      <c r="G370" s="1030"/>
      <c r="H370" s="1031"/>
      <c r="I370" s="1032"/>
      <c r="J370" s="1000"/>
      <c r="K370" s="1000"/>
      <c r="L370" s="238"/>
      <c r="M370" s="238"/>
      <c r="N370" s="238"/>
      <c r="O370" s="238"/>
      <c r="P370" s="238"/>
      <c r="Q370" s="238"/>
      <c r="R370" s="343"/>
      <c r="S370" s="343"/>
      <c r="T370" s="343"/>
      <c r="U370" s="238"/>
      <c r="V370" s="993"/>
      <c r="W370" s="993"/>
      <c r="X370" s="1030"/>
      <c r="Y370" s="1031"/>
      <c r="Z370" s="1032"/>
      <c r="AA370" s="1000"/>
      <c r="AB370" s="1000"/>
      <c r="AC370" s="238"/>
      <c r="AD370" s="238"/>
      <c r="AE370" s="238"/>
      <c r="AF370" s="238"/>
      <c r="AL370" s="342"/>
    </row>
    <row r="371" spans="1:38" s="220" customFormat="1" ht="26.5" customHeight="1">
      <c r="A371" s="238"/>
      <c r="B371" s="238"/>
      <c r="C371" s="238"/>
      <c r="D371" s="238"/>
      <c r="E371" s="350"/>
      <c r="F371" s="350"/>
      <c r="G371" s="350"/>
      <c r="H371" s="350"/>
      <c r="I371" s="350"/>
      <c r="J371" s="238"/>
      <c r="K371" s="238"/>
      <c r="L371" s="238"/>
      <c r="M371" s="238"/>
      <c r="N371" s="238"/>
      <c r="O371" s="238"/>
      <c r="P371" s="238"/>
      <c r="Q371" s="238"/>
      <c r="R371" s="238"/>
      <c r="S371" s="238"/>
      <c r="T371" s="238"/>
      <c r="U371" s="238"/>
      <c r="V371" s="350"/>
      <c r="W371" s="350"/>
      <c r="X371" s="350"/>
      <c r="Y371" s="350"/>
      <c r="Z371" s="350"/>
      <c r="AA371" s="238"/>
      <c r="AB371" s="238"/>
      <c r="AC371" s="238"/>
      <c r="AD371" s="238"/>
      <c r="AE371" s="238"/>
      <c r="AF371" s="238"/>
      <c r="AL371" s="342"/>
    </row>
    <row r="372" spans="1:38" s="220" customFormat="1" ht="26.5" customHeight="1">
      <c r="A372" s="1004" t="str">
        <f>IF(G372="","",VLOOKUP(G372,$AI$1:$AK$1023,2,0))</f>
        <v>野中　晨光</v>
      </c>
      <c r="B372" s="1005"/>
      <c r="C372" s="1005"/>
      <c r="D372" s="1005"/>
      <c r="E372" s="1005"/>
      <c r="F372" s="1006"/>
      <c r="G372" s="352">
        <v>45</v>
      </c>
      <c r="H372" s="1007" t="s">
        <v>613</v>
      </c>
      <c r="I372" s="352">
        <v>57</v>
      </c>
      <c r="J372" s="834" t="str">
        <f>IF(I372="","",VLOOKUP(I372,$AI$1:$AK$1023,2,0))</f>
        <v>菊地　　諄</v>
      </c>
      <c r="K372" s="835"/>
      <c r="L372" s="835"/>
      <c r="M372" s="835"/>
      <c r="N372" s="835"/>
      <c r="O372" s="836"/>
      <c r="P372" s="238"/>
      <c r="Q372" s="238"/>
      <c r="R372" s="1004" t="str">
        <f>IF(X372="","",VLOOKUP(X372,$AI$1:$AK$1023,2,0))</f>
        <v>武藤　淳一</v>
      </c>
      <c r="S372" s="1005"/>
      <c r="T372" s="1005"/>
      <c r="U372" s="1005"/>
      <c r="V372" s="1005"/>
      <c r="W372" s="1006"/>
      <c r="X372" s="352">
        <v>47</v>
      </c>
      <c r="Y372" s="1007" t="s">
        <v>613</v>
      </c>
      <c r="Z372" s="352">
        <v>65</v>
      </c>
      <c r="AA372" s="834" t="str">
        <f>IF(Z372="","",VLOOKUP(Z372,$AI$1:$AK$1023,2,0))</f>
        <v>元木　　久</v>
      </c>
      <c r="AB372" s="835"/>
      <c r="AC372" s="835"/>
      <c r="AD372" s="835"/>
      <c r="AE372" s="835"/>
      <c r="AF372" s="836"/>
      <c r="AL372" s="342"/>
    </row>
    <row r="373" spans="1:38" s="220" customFormat="1" ht="26.5" customHeight="1">
      <c r="A373" s="837" t="str">
        <f>IF(G372="","",VLOOKUP(G372,$AI$1:$AK$1023,3,0))</f>
        <v>Ｊクラブ</v>
      </c>
      <c r="B373" s="838"/>
      <c r="C373" s="838"/>
      <c r="D373" s="838"/>
      <c r="E373" s="838"/>
      <c r="F373" s="839"/>
      <c r="G373" s="350"/>
      <c r="H373" s="1007"/>
      <c r="I373" s="350"/>
      <c r="J373" s="837" t="str">
        <f>IF(I372="","",VLOOKUP(I372,$AI$1:$AK$1023,3,0))</f>
        <v>飛天</v>
      </c>
      <c r="K373" s="838"/>
      <c r="L373" s="838"/>
      <c r="M373" s="838"/>
      <c r="N373" s="838"/>
      <c r="O373" s="839"/>
      <c r="P373" s="238"/>
      <c r="Q373" s="238"/>
      <c r="R373" s="837" t="str">
        <f>IF(X372="","",VLOOKUP(X372,$AI$1:$AK$1023,3,0))</f>
        <v>ラバーズ81</v>
      </c>
      <c r="S373" s="838"/>
      <c r="T373" s="838"/>
      <c r="U373" s="838"/>
      <c r="V373" s="838"/>
      <c r="W373" s="839"/>
      <c r="X373" s="350"/>
      <c r="Y373" s="1007"/>
      <c r="Z373" s="350"/>
      <c r="AA373" s="837" t="str">
        <f>IF(Z372="","",VLOOKUP(Z372,$AI$1:$AK$1023,3,0))</f>
        <v>ＩTS.三鷹</v>
      </c>
      <c r="AB373" s="838"/>
      <c r="AC373" s="838"/>
      <c r="AD373" s="838"/>
      <c r="AE373" s="838"/>
      <c r="AF373" s="839"/>
      <c r="AL373" s="342"/>
    </row>
    <row r="374" spans="1:38" s="220" customFormat="1" ht="26.5" customHeight="1">
      <c r="A374" s="238"/>
      <c r="B374" s="238"/>
      <c r="C374" s="238"/>
      <c r="D374" s="238"/>
      <c r="E374" s="350"/>
      <c r="F374" s="350"/>
      <c r="G374" s="350"/>
      <c r="H374" s="350"/>
      <c r="I374" s="350"/>
      <c r="J374" s="238"/>
      <c r="K374" s="238"/>
      <c r="L374" s="238"/>
      <c r="M374" s="238"/>
      <c r="N374" s="238"/>
      <c r="O374" s="238"/>
      <c r="P374" s="238"/>
      <c r="Q374" s="238"/>
      <c r="R374" s="238"/>
      <c r="S374" s="238"/>
      <c r="T374" s="238"/>
      <c r="U374" s="238"/>
      <c r="V374" s="350"/>
      <c r="W374" s="350"/>
      <c r="X374" s="350"/>
      <c r="Y374" s="350"/>
      <c r="Z374" s="350"/>
      <c r="AA374" s="238"/>
      <c r="AB374" s="238"/>
      <c r="AC374" s="238"/>
      <c r="AD374" s="238"/>
      <c r="AE374" s="238"/>
      <c r="AF374" s="238"/>
      <c r="AL374" s="342"/>
    </row>
    <row r="375" spans="1:38" s="220" customFormat="1" ht="26.5" customHeight="1">
      <c r="A375" s="238"/>
      <c r="B375" s="238"/>
      <c r="C375" s="1003">
        <v>3</v>
      </c>
      <c r="D375" s="1003"/>
      <c r="E375" s="350"/>
      <c r="F375" s="350"/>
      <c r="G375" s="350"/>
      <c r="H375" s="350"/>
      <c r="I375" s="350"/>
      <c r="J375" s="238"/>
      <c r="K375" s="238"/>
      <c r="L375" s="1003">
        <v>2</v>
      </c>
      <c r="M375" s="1003"/>
      <c r="N375" s="238"/>
      <c r="O375" s="238"/>
      <c r="P375" s="238"/>
      <c r="Q375" s="238"/>
      <c r="R375" s="238"/>
      <c r="S375" s="238"/>
      <c r="T375" s="1003">
        <v>1</v>
      </c>
      <c r="U375" s="1003"/>
      <c r="V375" s="350"/>
      <c r="W375" s="350"/>
      <c r="X375" s="350"/>
      <c r="Y375" s="350"/>
      <c r="Z375" s="350"/>
      <c r="AA375" s="238"/>
      <c r="AB375" s="238"/>
      <c r="AC375" s="1003">
        <v>3</v>
      </c>
      <c r="AD375" s="1003"/>
      <c r="AE375" s="238"/>
      <c r="AF375" s="238"/>
      <c r="AL375" s="342"/>
    </row>
    <row r="376" spans="1:38" s="220" customFormat="1" ht="26.5" customHeight="1">
      <c r="A376" s="238"/>
      <c r="B376" s="238"/>
      <c r="C376" s="1003"/>
      <c r="D376" s="1003"/>
      <c r="E376" s="350"/>
      <c r="F376" s="350"/>
      <c r="G376" s="350"/>
      <c r="H376" s="350"/>
      <c r="I376" s="350"/>
      <c r="J376" s="238"/>
      <c r="K376" s="238"/>
      <c r="L376" s="1003"/>
      <c r="M376" s="1003"/>
      <c r="N376" s="238"/>
      <c r="O376" s="238"/>
      <c r="P376" s="238"/>
      <c r="Q376" s="238"/>
      <c r="R376" s="238"/>
      <c r="S376" s="238"/>
      <c r="T376" s="1003"/>
      <c r="U376" s="1003"/>
      <c r="V376" s="350"/>
      <c r="W376" s="350"/>
      <c r="X376" s="350"/>
      <c r="Y376" s="350"/>
      <c r="Z376" s="350"/>
      <c r="AA376" s="238"/>
      <c r="AB376" s="238"/>
      <c r="AC376" s="1003"/>
      <c r="AD376" s="1003"/>
      <c r="AE376" s="238"/>
      <c r="AF376" s="238"/>
      <c r="AL376" s="342"/>
    </row>
    <row r="377" spans="1:38" s="220" customFormat="1" ht="26.5" customHeight="1">
      <c r="A377" s="238"/>
      <c r="B377" s="238"/>
      <c r="C377" s="238"/>
      <c r="D377" s="238"/>
      <c r="E377" s="350"/>
      <c r="F377" s="350"/>
      <c r="G377" s="350"/>
      <c r="H377" s="350"/>
      <c r="I377" s="350"/>
      <c r="J377" s="238"/>
      <c r="K377" s="238"/>
      <c r="L377" s="238"/>
      <c r="M377" s="238"/>
      <c r="N377" s="238"/>
      <c r="O377" s="238"/>
      <c r="P377" s="238"/>
      <c r="Q377" s="238"/>
      <c r="R377" s="238"/>
      <c r="S377" s="238"/>
      <c r="T377" s="238"/>
      <c r="U377" s="238"/>
      <c r="V377" s="350"/>
      <c r="W377" s="350"/>
      <c r="X377" s="350"/>
      <c r="Y377" s="350"/>
      <c r="Z377" s="350"/>
      <c r="AA377" s="238"/>
      <c r="AB377" s="238"/>
      <c r="AC377" s="238"/>
      <c r="AD377" s="238"/>
      <c r="AE377" s="238"/>
      <c r="AF377" s="238"/>
      <c r="AL377" s="342"/>
    </row>
    <row r="378" spans="1:38" s="220" customFormat="1" ht="26.5" customHeight="1">
      <c r="A378" s="353"/>
      <c r="B378" s="238"/>
      <c r="C378" s="354"/>
      <c r="D378" s="355"/>
      <c r="E378" s="356"/>
      <c r="F378" s="356"/>
      <c r="G378" s="356"/>
      <c r="H378" s="356"/>
      <c r="I378" s="356"/>
      <c r="J378" s="355"/>
      <c r="K378" s="355"/>
      <c r="L378" s="355"/>
      <c r="M378" s="357"/>
      <c r="N378" s="238"/>
      <c r="O378" s="238"/>
      <c r="P378" s="238"/>
      <c r="Q378" s="238"/>
      <c r="R378" s="353"/>
      <c r="S378" s="238"/>
      <c r="T378" s="354"/>
      <c r="U378" s="355"/>
      <c r="V378" s="356"/>
      <c r="W378" s="356"/>
      <c r="X378" s="356"/>
      <c r="Y378" s="356"/>
      <c r="Z378" s="356"/>
      <c r="AA378" s="355"/>
      <c r="AB378" s="355"/>
      <c r="AC378" s="355"/>
      <c r="AD378" s="357"/>
      <c r="AE378" s="238"/>
      <c r="AF378" s="238"/>
      <c r="AL378" s="342"/>
    </row>
    <row r="379" spans="1:38" s="220" customFormat="1" ht="26.5" customHeight="1" thickBot="1">
      <c r="A379" s="353"/>
      <c r="B379" s="238"/>
      <c r="C379" s="266"/>
      <c r="D379" s="358"/>
      <c r="E379" s="359"/>
      <c r="F379" s="1002">
        <v>11</v>
      </c>
      <c r="G379" s="1002"/>
      <c r="H379" s="360"/>
      <c r="I379" s="1002">
        <v>6</v>
      </c>
      <c r="J379" s="1002"/>
      <c r="K379" s="358"/>
      <c r="L379" s="358"/>
      <c r="M379" s="361"/>
      <c r="N379" s="238"/>
      <c r="O379" s="238"/>
      <c r="P379" s="238"/>
      <c r="Q379" s="238"/>
      <c r="R379" s="353"/>
      <c r="S379" s="238"/>
      <c r="T379" s="266"/>
      <c r="U379" s="358"/>
      <c r="V379" s="359"/>
      <c r="W379" s="1002">
        <v>11</v>
      </c>
      <c r="X379" s="1002"/>
      <c r="Y379" s="360"/>
      <c r="Z379" s="1002">
        <v>4</v>
      </c>
      <c r="AA379" s="1002"/>
      <c r="AB379" s="358"/>
      <c r="AC379" s="358"/>
      <c r="AD379" s="361"/>
      <c r="AE379" s="238"/>
      <c r="AF379" s="238"/>
      <c r="AL379" s="342"/>
    </row>
    <row r="380" spans="1:38" s="220" customFormat="1" ht="26.5" customHeight="1">
      <c r="A380" s="353"/>
      <c r="B380" s="238"/>
      <c r="C380" s="266"/>
      <c r="D380" s="358"/>
      <c r="E380" s="359"/>
      <c r="F380" s="1002"/>
      <c r="G380" s="1002"/>
      <c r="H380" s="359"/>
      <c r="I380" s="1002"/>
      <c r="J380" s="1002"/>
      <c r="K380" s="358"/>
      <c r="L380" s="358"/>
      <c r="M380" s="361"/>
      <c r="N380" s="238"/>
      <c r="O380" s="238"/>
      <c r="P380" s="238"/>
      <c r="Q380" s="238"/>
      <c r="R380" s="353"/>
      <c r="S380" s="238"/>
      <c r="T380" s="266"/>
      <c r="U380" s="358"/>
      <c r="V380" s="359"/>
      <c r="W380" s="1002"/>
      <c r="X380" s="1002"/>
      <c r="Y380" s="359"/>
      <c r="Z380" s="1002"/>
      <c r="AA380" s="1002"/>
      <c r="AB380" s="358"/>
      <c r="AC380" s="358"/>
      <c r="AD380" s="361"/>
      <c r="AE380" s="238"/>
      <c r="AF380" s="238"/>
      <c r="AL380" s="342"/>
    </row>
    <row r="381" spans="1:38" s="220" customFormat="1" ht="26.5" customHeight="1" thickBot="1">
      <c r="A381" s="353"/>
      <c r="B381" s="238"/>
      <c r="C381" s="266"/>
      <c r="D381" s="358"/>
      <c r="E381" s="359"/>
      <c r="F381" s="1002">
        <v>11</v>
      </c>
      <c r="G381" s="1002"/>
      <c r="H381" s="360"/>
      <c r="I381" s="1002">
        <v>7</v>
      </c>
      <c r="J381" s="1002"/>
      <c r="K381" s="358"/>
      <c r="L381" s="358"/>
      <c r="M381" s="361"/>
      <c r="N381" s="238"/>
      <c r="O381" s="238"/>
      <c r="P381" s="238"/>
      <c r="Q381" s="238"/>
      <c r="R381" s="353"/>
      <c r="S381" s="238"/>
      <c r="T381" s="266"/>
      <c r="U381" s="358"/>
      <c r="V381" s="359"/>
      <c r="W381" s="1002">
        <v>11</v>
      </c>
      <c r="X381" s="1002"/>
      <c r="Y381" s="360"/>
      <c r="Z381" s="1002">
        <v>13</v>
      </c>
      <c r="AA381" s="1002"/>
      <c r="AB381" s="358"/>
      <c r="AC381" s="358"/>
      <c r="AD381" s="361"/>
      <c r="AE381" s="238"/>
      <c r="AF381" s="238"/>
      <c r="AL381" s="342"/>
    </row>
    <row r="382" spans="1:38" s="220" customFormat="1" ht="26.5" customHeight="1">
      <c r="A382" s="353"/>
      <c r="B382" s="238"/>
      <c r="C382" s="266"/>
      <c r="D382" s="358"/>
      <c r="E382" s="359"/>
      <c r="F382" s="1002"/>
      <c r="G382" s="1002"/>
      <c r="H382" s="359"/>
      <c r="I382" s="1002"/>
      <c r="J382" s="1002"/>
      <c r="K382" s="358"/>
      <c r="L382" s="358"/>
      <c r="M382" s="361"/>
      <c r="N382" s="238"/>
      <c r="O382" s="238"/>
      <c r="P382" s="238"/>
      <c r="Q382" s="238"/>
      <c r="R382" s="353"/>
      <c r="S382" s="238"/>
      <c r="T382" s="266"/>
      <c r="U382" s="358"/>
      <c r="V382" s="359"/>
      <c r="W382" s="1002"/>
      <c r="X382" s="1002"/>
      <c r="Y382" s="359"/>
      <c r="Z382" s="1002"/>
      <c r="AA382" s="1002"/>
      <c r="AB382" s="358"/>
      <c r="AC382" s="358"/>
      <c r="AD382" s="361"/>
      <c r="AE382" s="238"/>
      <c r="AF382" s="238"/>
      <c r="AL382" s="342"/>
    </row>
    <row r="383" spans="1:38" s="220" customFormat="1" ht="26.5" customHeight="1" thickBot="1">
      <c r="A383" s="353"/>
      <c r="B383" s="238"/>
      <c r="C383" s="266"/>
      <c r="D383" s="358"/>
      <c r="E383" s="359"/>
      <c r="F383" s="1002">
        <v>14</v>
      </c>
      <c r="G383" s="1002"/>
      <c r="H383" s="360"/>
      <c r="I383" s="1002">
        <v>16</v>
      </c>
      <c r="J383" s="1002"/>
      <c r="K383" s="358"/>
      <c r="L383" s="358"/>
      <c r="M383" s="361"/>
      <c r="N383" s="238"/>
      <c r="O383" s="238"/>
      <c r="P383" s="238"/>
      <c r="Q383" s="238"/>
      <c r="R383" s="353"/>
      <c r="S383" s="238"/>
      <c r="T383" s="266"/>
      <c r="U383" s="358"/>
      <c r="V383" s="359"/>
      <c r="W383" s="1002">
        <v>11</v>
      </c>
      <c r="X383" s="1002"/>
      <c r="Y383" s="360"/>
      <c r="Z383" s="1002">
        <v>13</v>
      </c>
      <c r="AA383" s="1002"/>
      <c r="AB383" s="358"/>
      <c r="AC383" s="358"/>
      <c r="AD383" s="361"/>
      <c r="AE383" s="238"/>
      <c r="AF383" s="238"/>
      <c r="AL383" s="342"/>
    </row>
    <row r="384" spans="1:38" s="220" customFormat="1" ht="26.5" customHeight="1">
      <c r="A384" s="353"/>
      <c r="B384" s="238"/>
      <c r="C384" s="266"/>
      <c r="D384" s="358"/>
      <c r="E384" s="359"/>
      <c r="F384" s="1002"/>
      <c r="G384" s="1002"/>
      <c r="H384" s="359"/>
      <c r="I384" s="1002"/>
      <c r="J384" s="1002"/>
      <c r="K384" s="358"/>
      <c r="L384" s="358"/>
      <c r="M384" s="361"/>
      <c r="N384" s="238"/>
      <c r="O384" s="238"/>
      <c r="P384" s="238"/>
      <c r="Q384" s="238"/>
      <c r="R384" s="353"/>
      <c r="S384" s="238"/>
      <c r="T384" s="266"/>
      <c r="U384" s="358"/>
      <c r="V384" s="359"/>
      <c r="W384" s="1002"/>
      <c r="X384" s="1002"/>
      <c r="Y384" s="359"/>
      <c r="Z384" s="1002"/>
      <c r="AA384" s="1002"/>
      <c r="AB384" s="358"/>
      <c r="AC384" s="358"/>
      <c r="AD384" s="361"/>
      <c r="AE384" s="238"/>
      <c r="AF384" s="238"/>
      <c r="AL384" s="342"/>
    </row>
    <row r="385" spans="1:38" s="220" customFormat="1" ht="26.5" customHeight="1" thickBot="1">
      <c r="A385" s="353"/>
      <c r="B385" s="238"/>
      <c r="C385" s="266"/>
      <c r="D385" s="358"/>
      <c r="E385" s="359"/>
      <c r="F385" s="1002">
        <v>6</v>
      </c>
      <c r="G385" s="1002"/>
      <c r="H385" s="360"/>
      <c r="I385" s="1002">
        <v>11</v>
      </c>
      <c r="J385" s="1002"/>
      <c r="K385" s="358"/>
      <c r="L385" s="358"/>
      <c r="M385" s="361"/>
      <c r="N385" s="238"/>
      <c r="O385" s="238"/>
      <c r="P385" s="238"/>
      <c r="Q385" s="238"/>
      <c r="R385" s="353"/>
      <c r="S385" s="238"/>
      <c r="T385" s="266"/>
      <c r="U385" s="358"/>
      <c r="V385" s="359"/>
      <c r="W385" s="1002">
        <v>4</v>
      </c>
      <c r="X385" s="1002"/>
      <c r="Y385" s="360"/>
      <c r="Z385" s="1002">
        <v>11</v>
      </c>
      <c r="AA385" s="1002"/>
      <c r="AB385" s="358"/>
      <c r="AC385" s="358"/>
      <c r="AD385" s="361"/>
      <c r="AE385" s="238"/>
      <c r="AF385" s="238"/>
      <c r="AL385" s="342"/>
    </row>
    <row r="386" spans="1:38" s="220" customFormat="1" ht="26.5" customHeight="1">
      <c r="A386" s="353"/>
      <c r="B386" s="238"/>
      <c r="C386" s="266"/>
      <c r="D386" s="358"/>
      <c r="E386" s="359"/>
      <c r="F386" s="1002"/>
      <c r="G386" s="1002"/>
      <c r="H386" s="359"/>
      <c r="I386" s="1002"/>
      <c r="J386" s="1002"/>
      <c r="K386" s="358"/>
      <c r="L386" s="358"/>
      <c r="M386" s="361"/>
      <c r="N386" s="238"/>
      <c r="O386" s="238"/>
      <c r="P386" s="238"/>
      <c r="Q386" s="238"/>
      <c r="R386" s="353"/>
      <c r="S386" s="238"/>
      <c r="T386" s="266"/>
      <c r="U386" s="358"/>
      <c r="V386" s="359"/>
      <c r="W386" s="1002"/>
      <c r="X386" s="1002"/>
      <c r="Y386" s="359"/>
      <c r="Z386" s="1002"/>
      <c r="AA386" s="1002"/>
      <c r="AB386" s="358"/>
      <c r="AC386" s="358"/>
      <c r="AD386" s="361"/>
      <c r="AE386" s="238"/>
      <c r="AF386" s="238"/>
      <c r="AL386" s="342"/>
    </row>
    <row r="387" spans="1:38" s="220" customFormat="1" ht="26.5" customHeight="1" thickBot="1">
      <c r="A387" s="353"/>
      <c r="B387" s="238"/>
      <c r="C387" s="266"/>
      <c r="D387" s="358"/>
      <c r="E387" s="359"/>
      <c r="F387" s="1002">
        <v>17</v>
      </c>
      <c r="G387" s="1002"/>
      <c r="H387" s="360"/>
      <c r="I387" s="1002">
        <v>15</v>
      </c>
      <c r="J387" s="1002"/>
      <c r="K387" s="358"/>
      <c r="L387" s="358"/>
      <c r="M387" s="361"/>
      <c r="N387" s="238"/>
      <c r="O387" s="238"/>
      <c r="P387" s="238"/>
      <c r="Q387" s="238"/>
      <c r="R387" s="353"/>
      <c r="S387" s="238"/>
      <c r="T387" s="266"/>
      <c r="U387" s="358"/>
      <c r="V387" s="359"/>
      <c r="W387" s="1002"/>
      <c r="X387" s="1002"/>
      <c r="Y387" s="360"/>
      <c r="Z387" s="1002"/>
      <c r="AA387" s="1002"/>
      <c r="AB387" s="358"/>
      <c r="AC387" s="358"/>
      <c r="AD387" s="361"/>
      <c r="AE387" s="238"/>
      <c r="AF387" s="238"/>
      <c r="AL387" s="342"/>
    </row>
    <row r="388" spans="1:38" s="220" customFormat="1" ht="26.5" customHeight="1">
      <c r="A388" s="238"/>
      <c r="B388" s="238"/>
      <c r="C388" s="266"/>
      <c r="D388" s="358"/>
      <c r="E388" s="359"/>
      <c r="F388" s="1002"/>
      <c r="G388" s="1002"/>
      <c r="H388" s="359"/>
      <c r="I388" s="1002"/>
      <c r="J388" s="1002"/>
      <c r="K388" s="358"/>
      <c r="L388" s="358"/>
      <c r="M388" s="361"/>
      <c r="N388" s="238"/>
      <c r="O388" s="238"/>
      <c r="P388" s="238"/>
      <c r="Q388" s="238"/>
      <c r="R388" s="238"/>
      <c r="S388" s="238"/>
      <c r="T388" s="266"/>
      <c r="U388" s="358"/>
      <c r="V388" s="359"/>
      <c r="W388" s="1002"/>
      <c r="X388" s="1002"/>
      <c r="Y388" s="359"/>
      <c r="Z388" s="1002"/>
      <c r="AA388" s="1002"/>
      <c r="AB388" s="358"/>
      <c r="AC388" s="358"/>
      <c r="AD388" s="361"/>
      <c r="AE388" s="238"/>
      <c r="AF388" s="238"/>
      <c r="AL388" s="342"/>
    </row>
    <row r="389" spans="1:38" s="220" customFormat="1" ht="26.5" customHeight="1">
      <c r="A389" s="238"/>
      <c r="B389" s="238"/>
      <c r="C389" s="362"/>
      <c r="D389" s="363"/>
      <c r="E389" s="279"/>
      <c r="F389" s="279"/>
      <c r="G389" s="279"/>
      <c r="H389" s="279"/>
      <c r="I389" s="279"/>
      <c r="J389" s="363"/>
      <c r="K389" s="363"/>
      <c r="L389" s="363"/>
      <c r="M389" s="364"/>
      <c r="N389" s="238"/>
      <c r="O389" s="238"/>
      <c r="P389" s="238"/>
      <c r="Q389" s="238"/>
      <c r="R389" s="238"/>
      <c r="S389" s="238"/>
      <c r="T389" s="362"/>
      <c r="U389" s="363"/>
      <c r="V389" s="279"/>
      <c r="W389" s="279"/>
      <c r="X389" s="279"/>
      <c r="Y389" s="279"/>
      <c r="Z389" s="279"/>
      <c r="AA389" s="363"/>
      <c r="AB389" s="363"/>
      <c r="AC389" s="363"/>
      <c r="AD389" s="364"/>
      <c r="AE389" s="238"/>
      <c r="AF389" s="238"/>
      <c r="AL389" s="342"/>
    </row>
    <row r="390" spans="1:38" ht="9.75" customHeight="1"/>
    <row r="391" spans="1:38" s="220" customFormat="1" ht="26.25" customHeight="1">
      <c r="A391" s="238"/>
      <c r="B391" s="238"/>
      <c r="C391" s="238"/>
      <c r="D391" s="238"/>
      <c r="E391" s="768" t="s">
        <v>608</v>
      </c>
      <c r="F391" s="768"/>
      <c r="G391" s="768" t="s">
        <v>609</v>
      </c>
      <c r="H391" s="768"/>
      <c r="I391" s="768"/>
      <c r="J391" s="1001" t="s">
        <v>610</v>
      </c>
      <c r="K391" s="1001"/>
      <c r="L391" s="238"/>
      <c r="M391" s="238"/>
      <c r="N391" s="238"/>
      <c r="O391" s="238"/>
      <c r="P391" s="238"/>
      <c r="Q391" s="238"/>
      <c r="R391" s="238"/>
      <c r="S391" s="238"/>
      <c r="T391" s="238"/>
      <c r="U391" s="238"/>
      <c r="V391" s="768" t="s">
        <v>608</v>
      </c>
      <c r="W391" s="768"/>
      <c r="X391" s="768" t="s">
        <v>609</v>
      </c>
      <c r="Y391" s="768"/>
      <c r="Z391" s="768"/>
      <c r="AA391" s="1001" t="s">
        <v>610</v>
      </c>
      <c r="AB391" s="1001"/>
      <c r="AC391" s="238"/>
      <c r="AD391" s="238"/>
      <c r="AE391" s="238"/>
      <c r="AF391" s="238"/>
      <c r="AL391" s="342"/>
    </row>
    <row r="392" spans="1:38" s="220" customFormat="1" ht="26.5" customHeight="1">
      <c r="A392" s="343"/>
      <c r="B392" s="343"/>
      <c r="C392" s="343"/>
      <c r="D392" s="238"/>
      <c r="E392" s="992">
        <v>0.60416666666666663</v>
      </c>
      <c r="F392" s="993"/>
      <c r="G392" s="1027" t="s">
        <v>647</v>
      </c>
      <c r="H392" s="1028"/>
      <c r="I392" s="1029"/>
      <c r="J392" s="1000">
        <v>14</v>
      </c>
      <c r="K392" s="1000"/>
      <c r="L392" s="238"/>
      <c r="M392" s="238"/>
      <c r="N392" s="238"/>
      <c r="O392" s="238"/>
      <c r="P392" s="238"/>
      <c r="Q392" s="238"/>
      <c r="R392" s="343"/>
      <c r="S392" s="343"/>
      <c r="T392" s="343"/>
      <c r="U392" s="238"/>
      <c r="V392" s="992">
        <v>0.60416666666666663</v>
      </c>
      <c r="W392" s="993"/>
      <c r="X392" s="1027" t="s">
        <v>648</v>
      </c>
      <c r="Y392" s="1028"/>
      <c r="Z392" s="1029"/>
      <c r="AA392" s="1000">
        <v>13</v>
      </c>
      <c r="AB392" s="1000"/>
      <c r="AC392" s="238"/>
      <c r="AD392" s="238"/>
      <c r="AE392" s="238"/>
      <c r="AF392" s="238"/>
      <c r="AL392" s="342"/>
    </row>
    <row r="393" spans="1:38" s="220" customFormat="1" ht="26.5" customHeight="1">
      <c r="A393" s="343"/>
      <c r="B393" s="343"/>
      <c r="C393" s="343"/>
      <c r="D393" s="238"/>
      <c r="E393" s="993"/>
      <c r="F393" s="993"/>
      <c r="G393" s="1030"/>
      <c r="H393" s="1031"/>
      <c r="I393" s="1032"/>
      <c r="J393" s="1000"/>
      <c r="K393" s="1000"/>
      <c r="L393" s="238"/>
      <c r="M393" s="238"/>
      <c r="N393" s="238"/>
      <c r="O393" s="238"/>
      <c r="P393" s="238"/>
      <c r="Q393" s="238"/>
      <c r="R393" s="343"/>
      <c r="S393" s="343"/>
      <c r="T393" s="343"/>
      <c r="U393" s="238"/>
      <c r="V393" s="993"/>
      <c r="W393" s="993"/>
      <c r="X393" s="1030"/>
      <c r="Y393" s="1031"/>
      <c r="Z393" s="1032"/>
      <c r="AA393" s="1000"/>
      <c r="AB393" s="1000"/>
      <c r="AC393" s="238"/>
      <c r="AD393" s="238"/>
      <c r="AE393" s="238"/>
      <c r="AF393" s="238"/>
      <c r="AL393" s="342"/>
    </row>
    <row r="394" spans="1:38" s="220" customFormat="1" ht="26.5" customHeight="1">
      <c r="A394" s="238"/>
      <c r="B394" s="238"/>
      <c r="C394" s="238"/>
      <c r="D394" s="238"/>
      <c r="E394" s="350"/>
      <c r="F394" s="350"/>
      <c r="G394" s="350"/>
      <c r="H394" s="350"/>
      <c r="I394" s="350"/>
      <c r="J394" s="238"/>
      <c r="K394" s="238"/>
      <c r="L394" s="238"/>
      <c r="M394" s="238"/>
      <c r="N394" s="238"/>
      <c r="O394" s="238"/>
      <c r="P394" s="238"/>
      <c r="Q394" s="238"/>
      <c r="R394" s="238"/>
      <c r="S394" s="238"/>
      <c r="T394" s="238"/>
      <c r="U394" s="238"/>
      <c r="V394" s="350"/>
      <c r="W394" s="350"/>
      <c r="X394" s="350"/>
      <c r="Y394" s="350"/>
      <c r="Z394" s="350"/>
      <c r="AA394" s="238"/>
      <c r="AB394" s="238"/>
      <c r="AC394" s="238"/>
      <c r="AD394" s="238"/>
      <c r="AE394" s="238"/>
      <c r="AF394" s="238"/>
      <c r="AL394" s="342"/>
    </row>
    <row r="395" spans="1:38" s="220" customFormat="1" ht="26.5" customHeight="1">
      <c r="A395" s="1004" t="str">
        <f>IF(G395="","",VLOOKUP(G395,$AI$1:$AK$1023,2,0))</f>
        <v>菊地　　諄</v>
      </c>
      <c r="B395" s="1005"/>
      <c r="C395" s="1005"/>
      <c r="D395" s="1005"/>
      <c r="E395" s="1005"/>
      <c r="F395" s="1006"/>
      <c r="G395" s="352">
        <v>57</v>
      </c>
      <c r="H395" s="1007" t="s">
        <v>613</v>
      </c>
      <c r="I395" s="352">
        <v>47</v>
      </c>
      <c r="J395" s="1004" t="str">
        <f>IF(I395="","",VLOOKUP(I395,$AI$1:$AK$1023,2,0))</f>
        <v>武藤　淳一</v>
      </c>
      <c r="K395" s="1005"/>
      <c r="L395" s="1005"/>
      <c r="M395" s="1005"/>
      <c r="N395" s="1005"/>
      <c r="O395" s="1006"/>
      <c r="P395" s="238"/>
      <c r="Q395" s="238"/>
      <c r="R395" s="834" t="str">
        <f>IF(X395="","",VLOOKUP(X395,$AI$1:$AK$1023,2,0))</f>
        <v>野中　晨光</v>
      </c>
      <c r="S395" s="835"/>
      <c r="T395" s="835"/>
      <c r="U395" s="835"/>
      <c r="V395" s="835"/>
      <c r="W395" s="836"/>
      <c r="X395" s="352">
        <v>45</v>
      </c>
      <c r="Y395" s="1007" t="s">
        <v>613</v>
      </c>
      <c r="Z395" s="352">
        <v>65</v>
      </c>
      <c r="AA395" s="834" t="str">
        <f>IF(Z395="","",VLOOKUP(Z395,$AI$1:$AK$1023,2,0))</f>
        <v>元木　　久</v>
      </c>
      <c r="AB395" s="835"/>
      <c r="AC395" s="835"/>
      <c r="AD395" s="835"/>
      <c r="AE395" s="835"/>
      <c r="AF395" s="836"/>
      <c r="AL395" s="342"/>
    </row>
    <row r="396" spans="1:38" s="220" customFormat="1" ht="26.5" customHeight="1">
      <c r="A396" s="837" t="str">
        <f>IF(G395="","",VLOOKUP(G395,$AI$1:$AK$1023,3,0))</f>
        <v>飛天</v>
      </c>
      <c r="B396" s="838"/>
      <c r="C396" s="838"/>
      <c r="D396" s="838"/>
      <c r="E396" s="838"/>
      <c r="F396" s="839"/>
      <c r="G396" s="350"/>
      <c r="H396" s="1007"/>
      <c r="I396" s="350"/>
      <c r="J396" s="837" t="str">
        <f>IF(I395="","",VLOOKUP(I395,$AI$1:$AK$1023,3,0))</f>
        <v>ラバーズ81</v>
      </c>
      <c r="K396" s="838"/>
      <c r="L396" s="838"/>
      <c r="M396" s="838"/>
      <c r="N396" s="838"/>
      <c r="O396" s="839"/>
      <c r="P396" s="238"/>
      <c r="Q396" s="238"/>
      <c r="R396" s="837" t="str">
        <f>IF(X395="","",VLOOKUP(X395,$AI$1:$AK$1023,3,0))</f>
        <v>Ｊクラブ</v>
      </c>
      <c r="S396" s="838"/>
      <c r="T396" s="838"/>
      <c r="U396" s="838"/>
      <c r="V396" s="838"/>
      <c r="W396" s="839"/>
      <c r="X396" s="350"/>
      <c r="Y396" s="1007"/>
      <c r="Z396" s="350"/>
      <c r="AA396" s="837" t="str">
        <f>IF(Z395="","",VLOOKUP(Z395,$AI$1:$AK$1023,3,0))</f>
        <v>ＩTS.三鷹</v>
      </c>
      <c r="AB396" s="838"/>
      <c r="AC396" s="838"/>
      <c r="AD396" s="838"/>
      <c r="AE396" s="838"/>
      <c r="AF396" s="839"/>
      <c r="AL396" s="342"/>
    </row>
    <row r="397" spans="1:38" s="220" customFormat="1" ht="26.5" customHeight="1">
      <c r="A397" s="238"/>
      <c r="B397" s="238"/>
      <c r="C397" s="238"/>
      <c r="D397" s="238"/>
      <c r="E397" s="350"/>
      <c r="F397" s="350"/>
      <c r="G397" s="350"/>
      <c r="H397" s="350"/>
      <c r="I397" s="350"/>
      <c r="J397" s="238"/>
      <c r="K397" s="238"/>
      <c r="L397" s="238"/>
      <c r="M397" s="238"/>
      <c r="N397" s="238"/>
      <c r="O397" s="238"/>
      <c r="P397" s="238"/>
      <c r="Q397" s="238"/>
      <c r="R397" s="238"/>
      <c r="S397" s="238"/>
      <c r="T397" s="238"/>
      <c r="U397" s="238"/>
      <c r="V397" s="350"/>
      <c r="W397" s="350"/>
      <c r="X397" s="350"/>
      <c r="Y397" s="350"/>
      <c r="Z397" s="350"/>
      <c r="AA397" s="238"/>
      <c r="AB397" s="238"/>
      <c r="AC397" s="238"/>
      <c r="AD397" s="238"/>
      <c r="AE397" s="238"/>
      <c r="AF397" s="238"/>
      <c r="AL397" s="342"/>
    </row>
    <row r="398" spans="1:38" s="220" customFormat="1" ht="26.5" customHeight="1">
      <c r="A398" s="238"/>
      <c r="B398" s="238"/>
      <c r="C398" s="1003">
        <v>1</v>
      </c>
      <c r="D398" s="1003"/>
      <c r="E398" s="350"/>
      <c r="F398" s="350"/>
      <c r="G398" s="350"/>
      <c r="H398" s="350"/>
      <c r="I398" s="350"/>
      <c r="J398" s="238"/>
      <c r="K398" s="238"/>
      <c r="L398" s="1003">
        <v>3</v>
      </c>
      <c r="M398" s="1003"/>
      <c r="N398" s="238"/>
      <c r="O398" s="238"/>
      <c r="P398" s="238"/>
      <c r="Q398" s="238"/>
      <c r="R398" s="238"/>
      <c r="S398" s="238"/>
      <c r="T398" s="1003">
        <v>0</v>
      </c>
      <c r="U398" s="1003"/>
      <c r="V398" s="350"/>
      <c r="W398" s="350"/>
      <c r="X398" s="350"/>
      <c r="Y398" s="350"/>
      <c r="Z398" s="350"/>
      <c r="AA398" s="238"/>
      <c r="AB398" s="238"/>
      <c r="AC398" s="1003">
        <v>3</v>
      </c>
      <c r="AD398" s="1003"/>
      <c r="AE398" s="238"/>
      <c r="AF398" s="238"/>
      <c r="AL398" s="342"/>
    </row>
    <row r="399" spans="1:38" s="220" customFormat="1" ht="26.5" customHeight="1">
      <c r="A399" s="238"/>
      <c r="B399" s="238"/>
      <c r="C399" s="1003"/>
      <c r="D399" s="1003"/>
      <c r="E399" s="350"/>
      <c r="F399" s="350"/>
      <c r="G399" s="350"/>
      <c r="H399" s="350"/>
      <c r="I399" s="350"/>
      <c r="J399" s="238"/>
      <c r="K399" s="238"/>
      <c r="L399" s="1003"/>
      <c r="M399" s="1003"/>
      <c r="N399" s="238"/>
      <c r="O399" s="238"/>
      <c r="P399" s="238"/>
      <c r="Q399" s="238"/>
      <c r="R399" s="238"/>
      <c r="S399" s="238"/>
      <c r="T399" s="1003"/>
      <c r="U399" s="1003"/>
      <c r="V399" s="350"/>
      <c r="W399" s="350"/>
      <c r="X399" s="350"/>
      <c r="Y399" s="350"/>
      <c r="Z399" s="350"/>
      <c r="AA399" s="238"/>
      <c r="AB399" s="238"/>
      <c r="AC399" s="1003"/>
      <c r="AD399" s="1003"/>
      <c r="AE399" s="238"/>
      <c r="AF399" s="238"/>
      <c r="AL399" s="342"/>
    </row>
    <row r="400" spans="1:38" s="220" customFormat="1" ht="26.5" customHeight="1">
      <c r="A400" s="238"/>
      <c r="B400" s="238"/>
      <c r="C400" s="238"/>
      <c r="D400" s="238"/>
      <c r="E400" s="350"/>
      <c r="F400" s="350"/>
      <c r="G400" s="350"/>
      <c r="H400" s="350"/>
      <c r="I400" s="350"/>
      <c r="J400" s="238"/>
      <c r="K400" s="238"/>
      <c r="L400" s="238"/>
      <c r="M400" s="238"/>
      <c r="N400" s="238"/>
      <c r="O400" s="238"/>
      <c r="P400" s="238"/>
      <c r="Q400" s="238"/>
      <c r="R400" s="238"/>
      <c r="S400" s="238"/>
      <c r="T400" s="238"/>
      <c r="U400" s="238"/>
      <c r="V400" s="350"/>
      <c r="W400" s="350"/>
      <c r="X400" s="350"/>
      <c r="Y400" s="350"/>
      <c r="Z400" s="350"/>
      <c r="AA400" s="238"/>
      <c r="AB400" s="238"/>
      <c r="AC400" s="238"/>
      <c r="AD400" s="238"/>
      <c r="AE400" s="238"/>
      <c r="AF400" s="238"/>
      <c r="AL400" s="342"/>
    </row>
    <row r="401" spans="1:38" s="220" customFormat="1" ht="26.5" customHeight="1">
      <c r="A401" s="353"/>
      <c r="B401" s="238"/>
      <c r="C401" s="354"/>
      <c r="D401" s="355"/>
      <c r="E401" s="356"/>
      <c r="F401" s="356"/>
      <c r="G401" s="356"/>
      <c r="H401" s="356"/>
      <c r="I401" s="356"/>
      <c r="J401" s="355"/>
      <c r="K401" s="355"/>
      <c r="L401" s="355"/>
      <c r="M401" s="357"/>
      <c r="N401" s="238"/>
      <c r="O401" s="238"/>
      <c r="P401" s="238"/>
      <c r="Q401" s="238"/>
      <c r="R401" s="353"/>
      <c r="S401" s="238"/>
      <c r="T401" s="354"/>
      <c r="U401" s="355"/>
      <c r="V401" s="356"/>
      <c r="W401" s="356"/>
      <c r="X401" s="356"/>
      <c r="Y401" s="356"/>
      <c r="Z401" s="356"/>
      <c r="AA401" s="355"/>
      <c r="AB401" s="355"/>
      <c r="AC401" s="355"/>
      <c r="AD401" s="357"/>
      <c r="AE401" s="238"/>
      <c r="AF401" s="238"/>
      <c r="AL401" s="342"/>
    </row>
    <row r="402" spans="1:38" s="220" customFormat="1" ht="26.5" customHeight="1" thickBot="1">
      <c r="A402" s="353"/>
      <c r="B402" s="238"/>
      <c r="C402" s="266"/>
      <c r="D402" s="358"/>
      <c r="E402" s="359"/>
      <c r="F402" s="1002">
        <v>10</v>
      </c>
      <c r="G402" s="1002"/>
      <c r="H402" s="360"/>
      <c r="I402" s="1002">
        <v>12</v>
      </c>
      <c r="J402" s="1002"/>
      <c r="K402" s="358"/>
      <c r="L402" s="358"/>
      <c r="M402" s="361"/>
      <c r="N402" s="238"/>
      <c r="O402" s="238"/>
      <c r="P402" s="238"/>
      <c r="Q402" s="238"/>
      <c r="R402" s="353"/>
      <c r="S402" s="238"/>
      <c r="T402" s="266"/>
      <c r="U402" s="358"/>
      <c r="V402" s="359"/>
      <c r="W402" s="1002">
        <v>6</v>
      </c>
      <c r="X402" s="1002"/>
      <c r="Y402" s="360"/>
      <c r="Z402" s="1002">
        <v>11</v>
      </c>
      <c r="AA402" s="1002"/>
      <c r="AB402" s="358"/>
      <c r="AC402" s="358"/>
      <c r="AD402" s="361"/>
      <c r="AE402" s="238"/>
      <c r="AF402" s="238"/>
      <c r="AL402" s="342"/>
    </row>
    <row r="403" spans="1:38" s="220" customFormat="1" ht="26.5" customHeight="1">
      <c r="A403" s="353"/>
      <c r="B403" s="238"/>
      <c r="C403" s="266"/>
      <c r="D403" s="358"/>
      <c r="E403" s="359"/>
      <c r="F403" s="1002"/>
      <c r="G403" s="1002"/>
      <c r="H403" s="359"/>
      <c r="I403" s="1002"/>
      <c r="J403" s="1002"/>
      <c r="K403" s="358"/>
      <c r="L403" s="358"/>
      <c r="M403" s="361"/>
      <c r="N403" s="238"/>
      <c r="O403" s="238"/>
      <c r="P403" s="238"/>
      <c r="Q403" s="238"/>
      <c r="R403" s="353"/>
      <c r="S403" s="238"/>
      <c r="T403" s="266"/>
      <c r="U403" s="358"/>
      <c r="V403" s="359"/>
      <c r="W403" s="1002"/>
      <c r="X403" s="1002"/>
      <c r="Y403" s="359"/>
      <c r="Z403" s="1002"/>
      <c r="AA403" s="1002"/>
      <c r="AB403" s="358"/>
      <c r="AC403" s="358"/>
      <c r="AD403" s="361"/>
      <c r="AE403" s="238"/>
      <c r="AF403" s="238"/>
      <c r="AL403" s="342"/>
    </row>
    <row r="404" spans="1:38" s="220" customFormat="1" ht="26.5" customHeight="1" thickBot="1">
      <c r="A404" s="353"/>
      <c r="B404" s="238"/>
      <c r="C404" s="266"/>
      <c r="D404" s="358"/>
      <c r="E404" s="359"/>
      <c r="F404" s="1002">
        <v>11</v>
      </c>
      <c r="G404" s="1002"/>
      <c r="H404" s="360"/>
      <c r="I404" s="1002">
        <v>6</v>
      </c>
      <c r="J404" s="1002"/>
      <c r="K404" s="358"/>
      <c r="L404" s="358"/>
      <c r="M404" s="361"/>
      <c r="N404" s="238"/>
      <c r="O404" s="238"/>
      <c r="P404" s="238"/>
      <c r="Q404" s="238"/>
      <c r="R404" s="353"/>
      <c r="S404" s="238"/>
      <c r="T404" s="266"/>
      <c r="U404" s="358"/>
      <c r="V404" s="359"/>
      <c r="W404" s="1002">
        <v>6</v>
      </c>
      <c r="X404" s="1002"/>
      <c r="Y404" s="360"/>
      <c r="Z404" s="1002">
        <v>11</v>
      </c>
      <c r="AA404" s="1002"/>
      <c r="AB404" s="358"/>
      <c r="AC404" s="358"/>
      <c r="AD404" s="361"/>
      <c r="AE404" s="238"/>
      <c r="AF404" s="238"/>
      <c r="AL404" s="342"/>
    </row>
    <row r="405" spans="1:38" s="220" customFormat="1" ht="26.5" customHeight="1">
      <c r="A405" s="353"/>
      <c r="B405" s="238"/>
      <c r="C405" s="266"/>
      <c r="D405" s="358"/>
      <c r="E405" s="359"/>
      <c r="F405" s="1002"/>
      <c r="G405" s="1002"/>
      <c r="H405" s="359"/>
      <c r="I405" s="1002"/>
      <c r="J405" s="1002"/>
      <c r="K405" s="358"/>
      <c r="L405" s="358"/>
      <c r="M405" s="361"/>
      <c r="N405" s="238"/>
      <c r="O405" s="238"/>
      <c r="P405" s="238"/>
      <c r="Q405" s="238"/>
      <c r="R405" s="353"/>
      <c r="S405" s="238"/>
      <c r="T405" s="266"/>
      <c r="U405" s="358"/>
      <c r="V405" s="359"/>
      <c r="W405" s="1002"/>
      <c r="X405" s="1002"/>
      <c r="Y405" s="359"/>
      <c r="Z405" s="1002"/>
      <c r="AA405" s="1002"/>
      <c r="AB405" s="358"/>
      <c r="AC405" s="358"/>
      <c r="AD405" s="361"/>
      <c r="AE405" s="238"/>
      <c r="AF405" s="238"/>
      <c r="AL405" s="342"/>
    </row>
    <row r="406" spans="1:38" s="220" customFormat="1" ht="26.5" customHeight="1" thickBot="1">
      <c r="A406" s="353"/>
      <c r="B406" s="238"/>
      <c r="C406" s="266"/>
      <c r="D406" s="358"/>
      <c r="E406" s="359"/>
      <c r="F406" s="1002">
        <v>1</v>
      </c>
      <c r="G406" s="1002"/>
      <c r="H406" s="360"/>
      <c r="I406" s="1002">
        <v>11</v>
      </c>
      <c r="J406" s="1002"/>
      <c r="K406" s="358"/>
      <c r="L406" s="358"/>
      <c r="M406" s="361"/>
      <c r="N406" s="238"/>
      <c r="O406" s="238"/>
      <c r="P406" s="238"/>
      <c r="Q406" s="238"/>
      <c r="R406" s="353"/>
      <c r="S406" s="238"/>
      <c r="T406" s="266"/>
      <c r="U406" s="358"/>
      <c r="V406" s="359"/>
      <c r="W406" s="1002">
        <v>8</v>
      </c>
      <c r="X406" s="1002"/>
      <c r="Y406" s="360"/>
      <c r="Z406" s="1002">
        <v>11</v>
      </c>
      <c r="AA406" s="1002"/>
      <c r="AB406" s="358"/>
      <c r="AC406" s="358"/>
      <c r="AD406" s="361"/>
      <c r="AE406" s="238"/>
      <c r="AF406" s="238"/>
      <c r="AL406" s="342"/>
    </row>
    <row r="407" spans="1:38" s="220" customFormat="1" ht="26.5" customHeight="1">
      <c r="A407" s="353"/>
      <c r="B407" s="238"/>
      <c r="C407" s="266"/>
      <c r="D407" s="358"/>
      <c r="E407" s="359"/>
      <c r="F407" s="1002"/>
      <c r="G407" s="1002"/>
      <c r="H407" s="359"/>
      <c r="I407" s="1002"/>
      <c r="J407" s="1002"/>
      <c r="K407" s="358"/>
      <c r="L407" s="358"/>
      <c r="M407" s="361"/>
      <c r="N407" s="238"/>
      <c r="O407" s="238"/>
      <c r="P407" s="238"/>
      <c r="Q407" s="238"/>
      <c r="R407" s="353"/>
      <c r="S407" s="238"/>
      <c r="T407" s="266"/>
      <c r="U407" s="358"/>
      <c r="V407" s="359"/>
      <c r="W407" s="1002"/>
      <c r="X407" s="1002"/>
      <c r="Y407" s="359"/>
      <c r="Z407" s="1002"/>
      <c r="AA407" s="1002"/>
      <c r="AB407" s="358"/>
      <c r="AC407" s="358"/>
      <c r="AD407" s="361"/>
      <c r="AE407" s="238"/>
      <c r="AF407" s="238"/>
      <c r="AL407" s="342"/>
    </row>
    <row r="408" spans="1:38" s="220" customFormat="1" ht="26.5" customHeight="1" thickBot="1">
      <c r="A408" s="353"/>
      <c r="B408" s="238"/>
      <c r="C408" s="266"/>
      <c r="D408" s="358"/>
      <c r="E408" s="359"/>
      <c r="F408" s="1002">
        <v>9</v>
      </c>
      <c r="G408" s="1002"/>
      <c r="H408" s="360"/>
      <c r="I408" s="1002">
        <v>11</v>
      </c>
      <c r="J408" s="1002"/>
      <c r="K408" s="358"/>
      <c r="L408" s="358"/>
      <c r="M408" s="361"/>
      <c r="N408" s="238"/>
      <c r="O408" s="238"/>
      <c r="P408" s="238"/>
      <c r="Q408" s="238"/>
      <c r="R408" s="353"/>
      <c r="S408" s="238"/>
      <c r="T408" s="266"/>
      <c r="U408" s="358"/>
      <c r="V408" s="359"/>
      <c r="W408" s="1002"/>
      <c r="X408" s="1002"/>
      <c r="Y408" s="360"/>
      <c r="Z408" s="1002"/>
      <c r="AA408" s="1002"/>
      <c r="AB408" s="358"/>
      <c r="AC408" s="358"/>
      <c r="AD408" s="361"/>
      <c r="AE408" s="238"/>
      <c r="AF408" s="238"/>
      <c r="AL408" s="342"/>
    </row>
    <row r="409" spans="1:38" s="220" customFormat="1" ht="26.5" customHeight="1">
      <c r="A409" s="353"/>
      <c r="B409" s="238"/>
      <c r="C409" s="266"/>
      <c r="D409" s="358"/>
      <c r="E409" s="359"/>
      <c r="F409" s="1002"/>
      <c r="G409" s="1002"/>
      <c r="H409" s="359"/>
      <c r="I409" s="1002"/>
      <c r="J409" s="1002"/>
      <c r="K409" s="358"/>
      <c r="L409" s="358"/>
      <c r="M409" s="361"/>
      <c r="N409" s="238"/>
      <c r="O409" s="238"/>
      <c r="P409" s="238"/>
      <c r="Q409" s="238"/>
      <c r="R409" s="353"/>
      <c r="S409" s="238"/>
      <c r="T409" s="266"/>
      <c r="U409" s="358"/>
      <c r="V409" s="359"/>
      <c r="W409" s="1002"/>
      <c r="X409" s="1002"/>
      <c r="Y409" s="359"/>
      <c r="Z409" s="1002"/>
      <c r="AA409" s="1002"/>
      <c r="AB409" s="358"/>
      <c r="AC409" s="358"/>
      <c r="AD409" s="361"/>
      <c r="AE409" s="238"/>
      <c r="AF409" s="238"/>
      <c r="AL409" s="342"/>
    </row>
    <row r="410" spans="1:38" s="220" customFormat="1" ht="26.5" customHeight="1" thickBot="1">
      <c r="A410" s="353"/>
      <c r="B410" s="238"/>
      <c r="C410" s="266"/>
      <c r="D410" s="358"/>
      <c r="E410" s="359"/>
      <c r="F410" s="1002"/>
      <c r="G410" s="1002"/>
      <c r="H410" s="360"/>
      <c r="I410" s="1002"/>
      <c r="J410" s="1002"/>
      <c r="K410" s="358"/>
      <c r="L410" s="358"/>
      <c r="M410" s="361"/>
      <c r="N410" s="238"/>
      <c r="O410" s="238"/>
      <c r="P410" s="238"/>
      <c r="Q410" s="238"/>
      <c r="R410" s="353"/>
      <c r="S410" s="238"/>
      <c r="T410" s="266"/>
      <c r="U410" s="358"/>
      <c r="V410" s="359"/>
      <c r="W410" s="1002"/>
      <c r="X410" s="1002"/>
      <c r="Y410" s="360"/>
      <c r="Z410" s="1002"/>
      <c r="AA410" s="1002"/>
      <c r="AB410" s="358"/>
      <c r="AC410" s="358"/>
      <c r="AD410" s="361"/>
      <c r="AE410" s="238"/>
      <c r="AF410" s="238"/>
      <c r="AL410" s="342"/>
    </row>
    <row r="411" spans="1:38" s="220" customFormat="1" ht="26.5" customHeight="1">
      <c r="A411" s="238"/>
      <c r="B411" s="238"/>
      <c r="C411" s="266"/>
      <c r="D411" s="358"/>
      <c r="E411" s="359"/>
      <c r="F411" s="1002"/>
      <c r="G411" s="1002"/>
      <c r="H411" s="359"/>
      <c r="I411" s="1002"/>
      <c r="J411" s="1002"/>
      <c r="K411" s="358"/>
      <c r="L411" s="358"/>
      <c r="M411" s="361"/>
      <c r="N411" s="238"/>
      <c r="O411" s="238"/>
      <c r="P411" s="238"/>
      <c r="Q411" s="238"/>
      <c r="R411" s="238"/>
      <c r="S411" s="238"/>
      <c r="T411" s="266"/>
      <c r="U411" s="358"/>
      <c r="V411" s="359"/>
      <c r="W411" s="1002"/>
      <c r="X411" s="1002"/>
      <c r="Y411" s="359"/>
      <c r="Z411" s="1002"/>
      <c r="AA411" s="1002"/>
      <c r="AB411" s="358"/>
      <c r="AC411" s="358"/>
      <c r="AD411" s="361"/>
      <c r="AE411" s="238"/>
      <c r="AF411" s="238"/>
      <c r="AL411" s="342"/>
    </row>
    <row r="412" spans="1:38" s="220" customFormat="1" ht="26.5" customHeight="1">
      <c r="A412" s="238"/>
      <c r="B412" s="238"/>
      <c r="C412" s="362"/>
      <c r="D412" s="363"/>
      <c r="E412" s="279"/>
      <c r="F412" s="279"/>
      <c r="G412" s="279"/>
      <c r="H412" s="279"/>
      <c r="I412" s="279"/>
      <c r="J412" s="363"/>
      <c r="K412" s="363"/>
      <c r="L412" s="363"/>
      <c r="M412" s="364"/>
      <c r="N412" s="238"/>
      <c r="O412" s="238"/>
      <c r="P412" s="238"/>
      <c r="Q412" s="238"/>
      <c r="R412" s="238"/>
      <c r="S412" s="238"/>
      <c r="T412" s="362"/>
      <c r="U412" s="363"/>
      <c r="V412" s="279"/>
      <c r="W412" s="279"/>
      <c r="X412" s="279"/>
      <c r="Y412" s="279"/>
      <c r="Z412" s="279"/>
      <c r="AA412" s="363"/>
      <c r="AB412" s="363"/>
      <c r="AC412" s="363"/>
      <c r="AD412" s="364"/>
      <c r="AE412" s="238"/>
      <c r="AF412" s="238"/>
      <c r="AL412" s="342"/>
    </row>
    <row r="413" spans="1:38" ht="10.5" customHeight="1"/>
    <row r="414" spans="1:38" s="220" customFormat="1" ht="26.25" customHeight="1">
      <c r="A414" s="238"/>
      <c r="B414" s="238"/>
      <c r="C414" s="238"/>
      <c r="D414" s="238"/>
      <c r="E414" s="768" t="s">
        <v>608</v>
      </c>
      <c r="F414" s="768"/>
      <c r="G414" s="768" t="s">
        <v>609</v>
      </c>
      <c r="H414" s="768"/>
      <c r="I414" s="768"/>
      <c r="J414" s="1001" t="s">
        <v>610</v>
      </c>
      <c r="K414" s="1001"/>
      <c r="L414" s="238"/>
      <c r="M414" s="238"/>
      <c r="N414" s="238"/>
      <c r="O414" s="238"/>
      <c r="P414" s="238"/>
      <c r="Q414" s="238"/>
      <c r="R414" s="238"/>
      <c r="S414" s="238"/>
      <c r="T414" s="238"/>
      <c r="U414" s="238"/>
      <c r="V414" s="768" t="s">
        <v>608</v>
      </c>
      <c r="W414" s="768"/>
      <c r="X414" s="768" t="s">
        <v>609</v>
      </c>
      <c r="Y414" s="768"/>
      <c r="Z414" s="768"/>
      <c r="AA414" s="1001" t="s">
        <v>610</v>
      </c>
      <c r="AB414" s="1001"/>
      <c r="AC414" s="238"/>
      <c r="AD414" s="238"/>
      <c r="AE414" s="238"/>
      <c r="AF414" s="238"/>
      <c r="AL414" s="342"/>
    </row>
    <row r="415" spans="1:38" s="220" customFormat="1" ht="26.5" customHeight="1">
      <c r="A415" s="343"/>
      <c r="B415" s="343"/>
      <c r="C415" s="343"/>
      <c r="D415" s="238"/>
      <c r="E415" s="992"/>
      <c r="F415" s="993"/>
      <c r="G415" s="1027"/>
      <c r="H415" s="1028"/>
      <c r="I415" s="1029"/>
      <c r="J415" s="1000"/>
      <c r="K415" s="1000"/>
      <c r="L415" s="238"/>
      <c r="M415" s="238"/>
      <c r="N415" s="238"/>
      <c r="O415" s="238"/>
      <c r="P415" s="238"/>
      <c r="Q415" s="238"/>
      <c r="R415" s="343"/>
      <c r="S415" s="343"/>
      <c r="T415" s="343"/>
      <c r="U415" s="238"/>
      <c r="V415" s="992"/>
      <c r="W415" s="993"/>
      <c r="X415" s="1027"/>
      <c r="Y415" s="1028"/>
      <c r="Z415" s="1029"/>
      <c r="AA415" s="1000"/>
      <c r="AB415" s="1000"/>
      <c r="AC415" s="238"/>
      <c r="AD415" s="238"/>
      <c r="AE415" s="238"/>
      <c r="AF415" s="238"/>
      <c r="AL415" s="342"/>
    </row>
    <row r="416" spans="1:38" s="220" customFormat="1" ht="26.5" customHeight="1">
      <c r="A416" s="343"/>
      <c r="B416" s="343"/>
      <c r="C416" s="343"/>
      <c r="D416" s="238"/>
      <c r="E416" s="993"/>
      <c r="F416" s="993"/>
      <c r="G416" s="1030"/>
      <c r="H416" s="1031"/>
      <c r="I416" s="1032"/>
      <c r="J416" s="1000"/>
      <c r="K416" s="1000"/>
      <c r="L416" s="238"/>
      <c r="M416" s="238"/>
      <c r="N416" s="238"/>
      <c r="O416" s="238"/>
      <c r="P416" s="238"/>
      <c r="Q416" s="238"/>
      <c r="R416" s="343"/>
      <c r="S416" s="343"/>
      <c r="T416" s="343"/>
      <c r="U416" s="238"/>
      <c r="V416" s="993"/>
      <c r="W416" s="993"/>
      <c r="X416" s="1030"/>
      <c r="Y416" s="1031"/>
      <c r="Z416" s="1032"/>
      <c r="AA416" s="1000"/>
      <c r="AB416" s="1000"/>
      <c r="AC416" s="238"/>
      <c r="AD416" s="238"/>
      <c r="AE416" s="238"/>
      <c r="AF416" s="238"/>
      <c r="AL416" s="342"/>
    </row>
    <row r="417" spans="1:38" s="220" customFormat="1" ht="26.5" customHeight="1">
      <c r="A417" s="238"/>
      <c r="B417" s="238"/>
      <c r="C417" s="238"/>
      <c r="D417" s="238"/>
      <c r="E417" s="350"/>
      <c r="F417" s="350"/>
      <c r="G417" s="350"/>
      <c r="H417" s="350"/>
      <c r="I417" s="350"/>
      <c r="J417" s="238"/>
      <c r="K417" s="238"/>
      <c r="L417" s="238"/>
      <c r="M417" s="238"/>
      <c r="N417" s="238"/>
      <c r="O417" s="238"/>
      <c r="P417" s="238"/>
      <c r="Q417" s="238"/>
      <c r="R417" s="238"/>
      <c r="S417" s="238"/>
      <c r="T417" s="238"/>
      <c r="U417" s="238"/>
      <c r="V417" s="350"/>
      <c r="W417" s="350"/>
      <c r="X417" s="350"/>
      <c r="Y417" s="350"/>
      <c r="Z417" s="350"/>
      <c r="AA417" s="238"/>
      <c r="AB417" s="238"/>
      <c r="AC417" s="238"/>
      <c r="AD417" s="238"/>
      <c r="AE417" s="238"/>
      <c r="AF417" s="238"/>
      <c r="AL417" s="342"/>
    </row>
    <row r="418" spans="1:38" s="220" customFormat="1" ht="26.5" customHeight="1">
      <c r="A418" s="1004" t="str">
        <f>IF(G418="","",VLOOKUP(G418,$AI$1:$AK$1023,2,0))</f>
        <v/>
      </c>
      <c r="B418" s="1005"/>
      <c r="C418" s="1005"/>
      <c r="D418" s="1005"/>
      <c r="E418" s="1005"/>
      <c r="F418" s="1006"/>
      <c r="G418" s="352"/>
      <c r="H418" s="1007" t="s">
        <v>613</v>
      </c>
      <c r="I418" s="352"/>
      <c r="J418" s="1004" t="str">
        <f>IF(I418="","",VLOOKUP(I418,$AI$1:$AK$1023,2,0))</f>
        <v/>
      </c>
      <c r="K418" s="1005"/>
      <c r="L418" s="1005"/>
      <c r="M418" s="1005"/>
      <c r="N418" s="1005"/>
      <c r="O418" s="1006"/>
      <c r="P418" s="238"/>
      <c r="Q418" s="238"/>
      <c r="R418" s="1004" t="str">
        <f>IF(X418="","",VLOOKUP(X418,$AI$1:$AK$1023,2,0))</f>
        <v/>
      </c>
      <c r="S418" s="1005"/>
      <c r="T418" s="1005"/>
      <c r="U418" s="1005"/>
      <c r="V418" s="1005"/>
      <c r="W418" s="1006"/>
      <c r="X418" s="352"/>
      <c r="Y418" s="1007" t="s">
        <v>613</v>
      </c>
      <c r="Z418" s="352"/>
      <c r="AA418" s="1004" t="str">
        <f>IF(Z418="","",VLOOKUP(Z418,$AI$1:$AK$1023,2,0))</f>
        <v/>
      </c>
      <c r="AB418" s="1005"/>
      <c r="AC418" s="1005"/>
      <c r="AD418" s="1005"/>
      <c r="AE418" s="1005"/>
      <c r="AF418" s="1006"/>
      <c r="AL418" s="342"/>
    </row>
    <row r="419" spans="1:38" s="220" customFormat="1" ht="26.5" customHeight="1">
      <c r="A419" s="837" t="str">
        <f>IF(G418="","",VLOOKUP(G418,$AI$1:$AK$1023,3,0))</f>
        <v/>
      </c>
      <c r="B419" s="838"/>
      <c r="C419" s="838"/>
      <c r="D419" s="838"/>
      <c r="E419" s="838"/>
      <c r="F419" s="839"/>
      <c r="G419" s="350"/>
      <c r="H419" s="1007"/>
      <c r="I419" s="350"/>
      <c r="J419" s="837" t="str">
        <f>IF(I418="","",VLOOKUP(I418,$AI$1:$AK$1023,3,0))</f>
        <v/>
      </c>
      <c r="K419" s="838"/>
      <c r="L419" s="838"/>
      <c r="M419" s="838"/>
      <c r="N419" s="838"/>
      <c r="O419" s="839"/>
      <c r="P419" s="238"/>
      <c r="Q419" s="238"/>
      <c r="R419" s="837" t="str">
        <f>IF(X418="","",VLOOKUP(X418,$AI$1:$AK$1023,3,0))</f>
        <v/>
      </c>
      <c r="S419" s="838"/>
      <c r="T419" s="838"/>
      <c r="U419" s="838"/>
      <c r="V419" s="838"/>
      <c r="W419" s="839"/>
      <c r="X419" s="350"/>
      <c r="Y419" s="1007"/>
      <c r="Z419" s="350"/>
      <c r="AA419" s="837" t="str">
        <f>IF(Z418="","",VLOOKUP(Z418,$AI$1:$AK$1023,3,0))</f>
        <v/>
      </c>
      <c r="AB419" s="838"/>
      <c r="AC419" s="838"/>
      <c r="AD419" s="838"/>
      <c r="AE419" s="838"/>
      <c r="AF419" s="839"/>
      <c r="AL419" s="342"/>
    </row>
    <row r="420" spans="1:38" s="220" customFormat="1" ht="26.5" customHeight="1">
      <c r="A420" s="238"/>
      <c r="B420" s="238"/>
      <c r="C420" s="238"/>
      <c r="D420" s="238"/>
      <c r="E420" s="350"/>
      <c r="F420" s="350"/>
      <c r="G420" s="350"/>
      <c r="H420" s="350"/>
      <c r="I420" s="350"/>
      <c r="J420" s="238"/>
      <c r="K420" s="238"/>
      <c r="L420" s="238"/>
      <c r="M420" s="238"/>
      <c r="N420" s="238"/>
      <c r="O420" s="238"/>
      <c r="P420" s="238"/>
      <c r="Q420" s="238"/>
      <c r="R420" s="238"/>
      <c r="S420" s="238"/>
      <c r="T420" s="238"/>
      <c r="U420" s="238"/>
      <c r="V420" s="350"/>
      <c r="W420" s="350"/>
      <c r="X420" s="350"/>
      <c r="Y420" s="350"/>
      <c r="Z420" s="350"/>
      <c r="AA420" s="238"/>
      <c r="AB420" s="238"/>
      <c r="AC420" s="238"/>
      <c r="AD420" s="238"/>
      <c r="AE420" s="238"/>
      <c r="AF420" s="238"/>
      <c r="AL420" s="342"/>
    </row>
    <row r="421" spans="1:38" s="220" customFormat="1" ht="26.5" customHeight="1">
      <c r="A421" s="238"/>
      <c r="B421" s="238"/>
      <c r="C421" s="1003"/>
      <c r="D421" s="1003"/>
      <c r="E421" s="350"/>
      <c r="F421" s="350"/>
      <c r="G421" s="350"/>
      <c r="H421" s="350"/>
      <c r="I421" s="350"/>
      <c r="J421" s="238"/>
      <c r="K421" s="238"/>
      <c r="L421" s="1003"/>
      <c r="M421" s="1003"/>
      <c r="N421" s="238"/>
      <c r="O421" s="238"/>
      <c r="P421" s="238"/>
      <c r="Q421" s="238"/>
      <c r="R421" s="238"/>
      <c r="S421" s="238"/>
      <c r="T421" s="1003"/>
      <c r="U421" s="1003"/>
      <c r="V421" s="350"/>
      <c r="W421" s="350"/>
      <c r="X421" s="350"/>
      <c r="Y421" s="350"/>
      <c r="Z421" s="350"/>
      <c r="AA421" s="238"/>
      <c r="AB421" s="238"/>
      <c r="AC421" s="1003"/>
      <c r="AD421" s="1003"/>
      <c r="AE421" s="238"/>
      <c r="AF421" s="238"/>
      <c r="AL421" s="342"/>
    </row>
    <row r="422" spans="1:38" s="220" customFormat="1" ht="26.5" customHeight="1">
      <c r="A422" s="238"/>
      <c r="B422" s="238"/>
      <c r="C422" s="1003"/>
      <c r="D422" s="1003"/>
      <c r="E422" s="350"/>
      <c r="F422" s="350"/>
      <c r="G422" s="350"/>
      <c r="H422" s="350"/>
      <c r="I422" s="350"/>
      <c r="J422" s="238"/>
      <c r="K422" s="238"/>
      <c r="L422" s="1003"/>
      <c r="M422" s="1003"/>
      <c r="N422" s="238"/>
      <c r="O422" s="238"/>
      <c r="P422" s="238"/>
      <c r="Q422" s="238"/>
      <c r="R422" s="238"/>
      <c r="S422" s="238"/>
      <c r="T422" s="1003"/>
      <c r="U422" s="1003"/>
      <c r="V422" s="350"/>
      <c r="W422" s="350"/>
      <c r="X422" s="350"/>
      <c r="Y422" s="350"/>
      <c r="Z422" s="350"/>
      <c r="AA422" s="238"/>
      <c r="AB422" s="238"/>
      <c r="AC422" s="1003"/>
      <c r="AD422" s="1003"/>
      <c r="AE422" s="238"/>
      <c r="AF422" s="238"/>
      <c r="AL422" s="342"/>
    </row>
    <row r="423" spans="1:38" s="220" customFormat="1" ht="26.5" customHeight="1">
      <c r="A423" s="238"/>
      <c r="B423" s="238"/>
      <c r="C423" s="238"/>
      <c r="D423" s="238"/>
      <c r="E423" s="350"/>
      <c r="F423" s="350"/>
      <c r="G423" s="350"/>
      <c r="H423" s="350"/>
      <c r="I423" s="350"/>
      <c r="J423" s="238"/>
      <c r="K423" s="238"/>
      <c r="L423" s="238"/>
      <c r="M423" s="238"/>
      <c r="N423" s="238"/>
      <c r="O423" s="238"/>
      <c r="P423" s="238"/>
      <c r="Q423" s="238"/>
      <c r="R423" s="238"/>
      <c r="S423" s="238"/>
      <c r="T423" s="238"/>
      <c r="U423" s="238"/>
      <c r="V423" s="350"/>
      <c r="W423" s="350"/>
      <c r="X423" s="350"/>
      <c r="Y423" s="350"/>
      <c r="Z423" s="350"/>
      <c r="AA423" s="238"/>
      <c r="AB423" s="238"/>
      <c r="AC423" s="238"/>
      <c r="AD423" s="238"/>
      <c r="AE423" s="238"/>
      <c r="AF423" s="238"/>
      <c r="AL423" s="342"/>
    </row>
    <row r="424" spans="1:38" s="220" customFormat="1" ht="26.5" customHeight="1">
      <c r="A424" s="353"/>
      <c r="B424" s="238"/>
      <c r="C424" s="354"/>
      <c r="D424" s="355"/>
      <c r="E424" s="356"/>
      <c r="F424" s="356"/>
      <c r="G424" s="356"/>
      <c r="H424" s="356"/>
      <c r="I424" s="356"/>
      <c r="J424" s="355"/>
      <c r="K424" s="355"/>
      <c r="L424" s="355"/>
      <c r="M424" s="357"/>
      <c r="N424" s="238"/>
      <c r="O424" s="238"/>
      <c r="P424" s="238"/>
      <c r="Q424" s="238"/>
      <c r="R424" s="353"/>
      <c r="S424" s="238"/>
      <c r="T424" s="354"/>
      <c r="U424" s="355"/>
      <c r="V424" s="356"/>
      <c r="W424" s="356"/>
      <c r="X424" s="356"/>
      <c r="Y424" s="356"/>
      <c r="Z424" s="356"/>
      <c r="AA424" s="355"/>
      <c r="AB424" s="355"/>
      <c r="AC424" s="355"/>
      <c r="AD424" s="357"/>
      <c r="AE424" s="238"/>
      <c r="AF424" s="238"/>
      <c r="AL424" s="342"/>
    </row>
    <row r="425" spans="1:38" s="220" customFormat="1" ht="26.5" customHeight="1" thickBot="1">
      <c r="A425" s="353"/>
      <c r="B425" s="238"/>
      <c r="C425" s="266"/>
      <c r="D425" s="358"/>
      <c r="E425" s="359"/>
      <c r="F425" s="1002"/>
      <c r="G425" s="1002"/>
      <c r="H425" s="360"/>
      <c r="I425" s="1002"/>
      <c r="J425" s="1002"/>
      <c r="K425" s="358"/>
      <c r="L425" s="358"/>
      <c r="M425" s="361"/>
      <c r="N425" s="238"/>
      <c r="O425" s="238"/>
      <c r="P425" s="238"/>
      <c r="Q425" s="238"/>
      <c r="R425" s="353"/>
      <c r="S425" s="238"/>
      <c r="T425" s="266"/>
      <c r="U425" s="358"/>
      <c r="V425" s="359"/>
      <c r="W425" s="1002"/>
      <c r="X425" s="1002"/>
      <c r="Y425" s="360"/>
      <c r="Z425" s="1002"/>
      <c r="AA425" s="1002"/>
      <c r="AB425" s="358"/>
      <c r="AC425" s="358"/>
      <c r="AD425" s="361"/>
      <c r="AE425" s="238"/>
      <c r="AF425" s="238"/>
      <c r="AL425" s="342"/>
    </row>
    <row r="426" spans="1:38" s="220" customFormat="1" ht="26.5" customHeight="1">
      <c r="A426" s="353"/>
      <c r="B426" s="238"/>
      <c r="C426" s="266"/>
      <c r="D426" s="358"/>
      <c r="E426" s="359"/>
      <c r="F426" s="1002"/>
      <c r="G426" s="1002"/>
      <c r="H426" s="359"/>
      <c r="I426" s="1002"/>
      <c r="J426" s="1002"/>
      <c r="K426" s="358"/>
      <c r="L426" s="358"/>
      <c r="M426" s="361"/>
      <c r="N426" s="238"/>
      <c r="O426" s="238"/>
      <c r="P426" s="238"/>
      <c r="Q426" s="238"/>
      <c r="R426" s="353"/>
      <c r="S426" s="238"/>
      <c r="T426" s="266"/>
      <c r="U426" s="358"/>
      <c r="V426" s="359"/>
      <c r="W426" s="1002"/>
      <c r="X426" s="1002"/>
      <c r="Y426" s="359"/>
      <c r="Z426" s="1002"/>
      <c r="AA426" s="1002"/>
      <c r="AB426" s="358"/>
      <c r="AC426" s="358"/>
      <c r="AD426" s="361"/>
      <c r="AE426" s="238"/>
      <c r="AF426" s="238"/>
      <c r="AL426" s="342"/>
    </row>
    <row r="427" spans="1:38" s="220" customFormat="1" ht="26.5" customHeight="1" thickBot="1">
      <c r="A427" s="353"/>
      <c r="B427" s="238"/>
      <c r="C427" s="266"/>
      <c r="D427" s="358"/>
      <c r="E427" s="359"/>
      <c r="F427" s="1002"/>
      <c r="G427" s="1002"/>
      <c r="H427" s="360"/>
      <c r="I427" s="1002"/>
      <c r="J427" s="1002"/>
      <c r="K427" s="358"/>
      <c r="L427" s="358"/>
      <c r="M427" s="361"/>
      <c r="N427" s="238"/>
      <c r="O427" s="238"/>
      <c r="P427" s="238"/>
      <c r="Q427" s="238"/>
      <c r="R427" s="353"/>
      <c r="S427" s="238"/>
      <c r="T427" s="266"/>
      <c r="U427" s="358"/>
      <c r="V427" s="359"/>
      <c r="W427" s="1002"/>
      <c r="X427" s="1002"/>
      <c r="Y427" s="360"/>
      <c r="Z427" s="1002"/>
      <c r="AA427" s="1002"/>
      <c r="AB427" s="358"/>
      <c r="AC427" s="358"/>
      <c r="AD427" s="361"/>
      <c r="AE427" s="238"/>
      <c r="AF427" s="238"/>
      <c r="AL427" s="342"/>
    </row>
    <row r="428" spans="1:38" s="220" customFormat="1" ht="26.5" customHeight="1">
      <c r="A428" s="353"/>
      <c r="B428" s="238"/>
      <c r="C428" s="266"/>
      <c r="D428" s="358"/>
      <c r="E428" s="359"/>
      <c r="F428" s="1002"/>
      <c r="G428" s="1002"/>
      <c r="H428" s="359"/>
      <c r="I428" s="1002"/>
      <c r="J428" s="1002"/>
      <c r="K428" s="358"/>
      <c r="L428" s="358"/>
      <c r="M428" s="361"/>
      <c r="N428" s="238"/>
      <c r="O428" s="238"/>
      <c r="P428" s="238"/>
      <c r="Q428" s="238"/>
      <c r="R428" s="353"/>
      <c r="S428" s="238"/>
      <c r="T428" s="266"/>
      <c r="U428" s="358"/>
      <c r="V428" s="359"/>
      <c r="W428" s="1002"/>
      <c r="X428" s="1002"/>
      <c r="Y428" s="359"/>
      <c r="Z428" s="1002"/>
      <c r="AA428" s="1002"/>
      <c r="AB428" s="358"/>
      <c r="AC428" s="358"/>
      <c r="AD428" s="361"/>
      <c r="AE428" s="238"/>
      <c r="AF428" s="238"/>
      <c r="AL428" s="342"/>
    </row>
    <row r="429" spans="1:38" s="220" customFormat="1" ht="26.5" customHeight="1" thickBot="1">
      <c r="A429" s="353"/>
      <c r="B429" s="238"/>
      <c r="C429" s="266"/>
      <c r="D429" s="358"/>
      <c r="E429" s="359"/>
      <c r="F429" s="1002"/>
      <c r="G429" s="1002"/>
      <c r="H429" s="360"/>
      <c r="I429" s="1002"/>
      <c r="J429" s="1002"/>
      <c r="K429" s="358"/>
      <c r="L429" s="358"/>
      <c r="M429" s="361"/>
      <c r="N429" s="238"/>
      <c r="O429" s="238"/>
      <c r="P429" s="238"/>
      <c r="Q429" s="238"/>
      <c r="R429" s="353"/>
      <c r="S429" s="238"/>
      <c r="T429" s="266"/>
      <c r="U429" s="358"/>
      <c r="V429" s="359"/>
      <c r="W429" s="1002"/>
      <c r="X429" s="1002"/>
      <c r="Y429" s="360"/>
      <c r="Z429" s="1002"/>
      <c r="AA429" s="1002"/>
      <c r="AB429" s="358"/>
      <c r="AC429" s="358"/>
      <c r="AD429" s="361"/>
      <c r="AE429" s="238"/>
      <c r="AF429" s="238"/>
      <c r="AL429" s="342"/>
    </row>
    <row r="430" spans="1:38" s="220" customFormat="1" ht="26.5" customHeight="1">
      <c r="A430" s="353"/>
      <c r="B430" s="238"/>
      <c r="C430" s="266"/>
      <c r="D430" s="358"/>
      <c r="E430" s="359"/>
      <c r="F430" s="1002"/>
      <c r="G430" s="1002"/>
      <c r="H430" s="359"/>
      <c r="I430" s="1002"/>
      <c r="J430" s="1002"/>
      <c r="K430" s="358"/>
      <c r="L430" s="358"/>
      <c r="M430" s="361"/>
      <c r="N430" s="238"/>
      <c r="O430" s="238"/>
      <c r="P430" s="238"/>
      <c r="Q430" s="238"/>
      <c r="R430" s="353"/>
      <c r="S430" s="238"/>
      <c r="T430" s="266"/>
      <c r="U430" s="358"/>
      <c r="V430" s="359"/>
      <c r="W430" s="1002"/>
      <c r="X430" s="1002"/>
      <c r="Y430" s="359"/>
      <c r="Z430" s="1002"/>
      <c r="AA430" s="1002"/>
      <c r="AB430" s="358"/>
      <c r="AC430" s="358"/>
      <c r="AD430" s="361"/>
      <c r="AE430" s="238"/>
      <c r="AF430" s="238"/>
      <c r="AL430" s="342"/>
    </row>
    <row r="431" spans="1:38" s="220" customFormat="1" ht="26.5" customHeight="1" thickBot="1">
      <c r="A431" s="353"/>
      <c r="B431" s="238"/>
      <c r="C431" s="266"/>
      <c r="D431" s="358"/>
      <c r="E431" s="359"/>
      <c r="F431" s="1002"/>
      <c r="G431" s="1002"/>
      <c r="H431" s="360"/>
      <c r="I431" s="1002"/>
      <c r="J431" s="1002"/>
      <c r="K431" s="358"/>
      <c r="L431" s="358"/>
      <c r="M431" s="361"/>
      <c r="N431" s="238"/>
      <c r="O431" s="238"/>
      <c r="P431" s="238"/>
      <c r="Q431" s="238"/>
      <c r="R431" s="353"/>
      <c r="S431" s="238"/>
      <c r="T431" s="266"/>
      <c r="U431" s="358"/>
      <c r="V431" s="359"/>
      <c r="W431" s="1002"/>
      <c r="X431" s="1002"/>
      <c r="Y431" s="360"/>
      <c r="Z431" s="1002"/>
      <c r="AA431" s="1002"/>
      <c r="AB431" s="358"/>
      <c r="AC431" s="358"/>
      <c r="AD431" s="361"/>
      <c r="AE431" s="238"/>
      <c r="AF431" s="238"/>
      <c r="AL431" s="342"/>
    </row>
    <row r="432" spans="1:38" s="220" customFormat="1" ht="26.5" customHeight="1">
      <c r="A432" s="353"/>
      <c r="B432" s="238"/>
      <c r="C432" s="266"/>
      <c r="D432" s="358"/>
      <c r="E432" s="359"/>
      <c r="F432" s="1002"/>
      <c r="G432" s="1002"/>
      <c r="H432" s="359"/>
      <c r="I432" s="1002"/>
      <c r="J432" s="1002"/>
      <c r="K432" s="358"/>
      <c r="L432" s="358"/>
      <c r="M432" s="361"/>
      <c r="N432" s="238"/>
      <c r="O432" s="238"/>
      <c r="P432" s="238"/>
      <c r="Q432" s="238"/>
      <c r="R432" s="353"/>
      <c r="S432" s="238"/>
      <c r="T432" s="266"/>
      <c r="U432" s="358"/>
      <c r="V432" s="359"/>
      <c r="W432" s="1002"/>
      <c r="X432" s="1002"/>
      <c r="Y432" s="359"/>
      <c r="Z432" s="1002"/>
      <c r="AA432" s="1002"/>
      <c r="AB432" s="358"/>
      <c r="AC432" s="358"/>
      <c r="AD432" s="361"/>
      <c r="AE432" s="238"/>
      <c r="AF432" s="238"/>
      <c r="AL432" s="342"/>
    </row>
    <row r="433" spans="1:38" s="220" customFormat="1" ht="26.5" customHeight="1" thickBot="1">
      <c r="A433" s="353"/>
      <c r="B433" s="238"/>
      <c r="C433" s="266"/>
      <c r="D433" s="358"/>
      <c r="E433" s="359"/>
      <c r="F433" s="1002"/>
      <c r="G433" s="1002"/>
      <c r="H433" s="360"/>
      <c r="I433" s="1002"/>
      <c r="J433" s="1002"/>
      <c r="K433" s="358"/>
      <c r="L433" s="358"/>
      <c r="M433" s="361"/>
      <c r="N433" s="238"/>
      <c r="O433" s="238"/>
      <c r="P433" s="238"/>
      <c r="Q433" s="238"/>
      <c r="R433" s="353"/>
      <c r="S433" s="238"/>
      <c r="T433" s="266"/>
      <c r="U433" s="358"/>
      <c r="V433" s="359"/>
      <c r="W433" s="1002"/>
      <c r="X433" s="1002"/>
      <c r="Y433" s="360"/>
      <c r="Z433" s="1002"/>
      <c r="AA433" s="1002"/>
      <c r="AB433" s="358"/>
      <c r="AC433" s="358"/>
      <c r="AD433" s="361"/>
      <c r="AE433" s="238"/>
      <c r="AF433" s="238"/>
      <c r="AL433" s="342"/>
    </row>
    <row r="434" spans="1:38" s="220" customFormat="1" ht="26.5" customHeight="1">
      <c r="A434" s="238"/>
      <c r="B434" s="238"/>
      <c r="C434" s="266"/>
      <c r="D434" s="358"/>
      <c r="E434" s="359"/>
      <c r="F434" s="1002"/>
      <c r="G434" s="1002"/>
      <c r="H434" s="359"/>
      <c r="I434" s="1002"/>
      <c r="J434" s="1002"/>
      <c r="K434" s="358"/>
      <c r="L434" s="358"/>
      <c r="M434" s="361"/>
      <c r="N434" s="238"/>
      <c r="O434" s="238"/>
      <c r="P434" s="238"/>
      <c r="Q434" s="238"/>
      <c r="R434" s="238"/>
      <c r="S434" s="238"/>
      <c r="T434" s="266"/>
      <c r="U434" s="358"/>
      <c r="V434" s="359"/>
      <c r="W434" s="1002"/>
      <c r="X434" s="1002"/>
      <c r="Y434" s="359"/>
      <c r="Z434" s="1002"/>
      <c r="AA434" s="1002"/>
      <c r="AB434" s="358"/>
      <c r="AC434" s="358"/>
      <c r="AD434" s="361"/>
      <c r="AE434" s="238"/>
      <c r="AF434" s="238"/>
      <c r="AL434" s="342"/>
    </row>
    <row r="435" spans="1:38" s="220" customFormat="1" ht="26.5" customHeight="1">
      <c r="A435" s="238"/>
      <c r="B435" s="238"/>
      <c r="C435" s="362"/>
      <c r="D435" s="363"/>
      <c r="E435" s="279"/>
      <c r="F435" s="279"/>
      <c r="G435" s="279"/>
      <c r="H435" s="279"/>
      <c r="I435" s="279"/>
      <c r="J435" s="363"/>
      <c r="K435" s="363"/>
      <c r="L435" s="363"/>
      <c r="M435" s="364"/>
      <c r="N435" s="238"/>
      <c r="O435" s="238"/>
      <c r="P435" s="238"/>
      <c r="Q435" s="238"/>
      <c r="R435" s="238"/>
      <c r="S435" s="238"/>
      <c r="T435" s="362"/>
      <c r="U435" s="363"/>
      <c r="V435" s="279"/>
      <c r="W435" s="279"/>
      <c r="X435" s="279"/>
      <c r="Y435" s="279"/>
      <c r="Z435" s="279"/>
      <c r="AA435" s="363"/>
      <c r="AB435" s="363"/>
      <c r="AC435" s="363"/>
      <c r="AD435" s="364"/>
      <c r="AE435" s="238"/>
      <c r="AF435" s="238"/>
      <c r="AL435" s="342"/>
    </row>
    <row r="436" spans="1:38" ht="9.75" customHeight="1"/>
    <row r="437" spans="1:38" s="220" customFormat="1" ht="26.25" customHeight="1">
      <c r="A437" s="238"/>
      <c r="B437" s="238"/>
      <c r="C437" s="238"/>
      <c r="D437" s="238"/>
      <c r="E437" s="768" t="s">
        <v>608</v>
      </c>
      <c r="F437" s="768"/>
      <c r="G437" s="768" t="s">
        <v>609</v>
      </c>
      <c r="H437" s="768"/>
      <c r="I437" s="768"/>
      <c r="J437" s="1001" t="s">
        <v>610</v>
      </c>
      <c r="K437" s="1001"/>
      <c r="L437" s="238"/>
      <c r="M437" s="238"/>
      <c r="N437" s="238"/>
      <c r="O437" s="238"/>
      <c r="P437" s="238"/>
      <c r="Q437" s="238"/>
      <c r="R437" s="238"/>
      <c r="S437" s="238"/>
      <c r="T437" s="238"/>
      <c r="U437" s="238"/>
      <c r="V437" s="768" t="s">
        <v>608</v>
      </c>
      <c r="W437" s="768"/>
      <c r="X437" s="768" t="s">
        <v>609</v>
      </c>
      <c r="Y437" s="768"/>
      <c r="Z437" s="768"/>
      <c r="AA437" s="1001" t="s">
        <v>610</v>
      </c>
      <c r="AB437" s="1001"/>
      <c r="AC437" s="238"/>
      <c r="AD437" s="238"/>
      <c r="AE437" s="238"/>
      <c r="AF437" s="238"/>
      <c r="AG437" s="238"/>
      <c r="AH437" s="238"/>
      <c r="AL437" s="342"/>
    </row>
    <row r="438" spans="1:38" s="220" customFormat="1" ht="26.5" customHeight="1">
      <c r="A438" s="343"/>
      <c r="B438" s="343"/>
      <c r="C438" s="343"/>
      <c r="D438" s="238"/>
      <c r="E438" s="992"/>
      <c r="F438" s="993"/>
      <c r="G438" s="994"/>
      <c r="H438" s="995"/>
      <c r="I438" s="996"/>
      <c r="J438" s="1000"/>
      <c r="K438" s="1000"/>
      <c r="L438" s="238"/>
      <c r="M438" s="238"/>
      <c r="N438" s="238"/>
      <c r="O438" s="238"/>
      <c r="P438" s="238"/>
      <c r="Q438" s="238"/>
      <c r="R438" s="343"/>
      <c r="S438" s="343"/>
      <c r="T438" s="343"/>
      <c r="U438" s="238"/>
      <c r="V438" s="992"/>
      <c r="W438" s="993"/>
      <c r="X438" s="994"/>
      <c r="Y438" s="995"/>
      <c r="Z438" s="996"/>
      <c r="AA438" s="1000"/>
      <c r="AB438" s="1000"/>
      <c r="AC438" s="238"/>
      <c r="AD438" s="238"/>
      <c r="AE438" s="238"/>
      <c r="AF438" s="238"/>
      <c r="AL438" s="342"/>
    </row>
    <row r="439" spans="1:38" s="220" customFormat="1" ht="26.5" customHeight="1">
      <c r="A439" s="343"/>
      <c r="B439" s="343"/>
      <c r="C439" s="343"/>
      <c r="D439" s="238"/>
      <c r="E439" s="993"/>
      <c r="F439" s="993"/>
      <c r="G439" s="997"/>
      <c r="H439" s="998"/>
      <c r="I439" s="999"/>
      <c r="J439" s="1000"/>
      <c r="K439" s="1000"/>
      <c r="L439" s="238"/>
      <c r="M439" s="238"/>
      <c r="N439" s="238"/>
      <c r="O439" s="238"/>
      <c r="P439" s="238"/>
      <c r="Q439" s="238"/>
      <c r="R439" s="343"/>
      <c r="S439" s="343"/>
      <c r="T439" s="343"/>
      <c r="U439" s="238"/>
      <c r="V439" s="993"/>
      <c r="W439" s="993"/>
      <c r="X439" s="997"/>
      <c r="Y439" s="998"/>
      <c r="Z439" s="999"/>
      <c r="AA439" s="1000"/>
      <c r="AB439" s="1000"/>
      <c r="AC439" s="238"/>
      <c r="AD439" s="238"/>
      <c r="AE439" s="238"/>
      <c r="AF439" s="238"/>
      <c r="AL439" s="342"/>
    </row>
    <row r="440" spans="1:38" s="220" customFormat="1" ht="26.5" customHeight="1">
      <c r="A440" s="238"/>
      <c r="B440" s="238"/>
      <c r="C440" s="238"/>
      <c r="D440" s="238"/>
      <c r="E440" s="350"/>
      <c r="F440" s="350"/>
      <c r="G440" s="350"/>
      <c r="H440" s="350"/>
      <c r="I440" s="350"/>
      <c r="J440" s="238"/>
      <c r="K440" s="238"/>
      <c r="L440" s="238"/>
      <c r="M440" s="238"/>
      <c r="N440" s="238"/>
      <c r="O440" s="238"/>
      <c r="P440" s="238"/>
      <c r="Q440" s="238"/>
      <c r="R440" s="238"/>
      <c r="S440" s="238"/>
      <c r="T440" s="238"/>
      <c r="U440" s="238"/>
      <c r="V440" s="350"/>
      <c r="W440" s="350"/>
      <c r="X440" s="350"/>
      <c r="Y440" s="350"/>
      <c r="Z440" s="350"/>
      <c r="AA440" s="238"/>
      <c r="AB440" s="238"/>
      <c r="AC440" s="238"/>
      <c r="AD440" s="238"/>
      <c r="AE440" s="238"/>
      <c r="AF440" s="238"/>
      <c r="AL440" s="342"/>
    </row>
    <row r="441" spans="1:38" s="220" customFormat="1" ht="26.5" customHeight="1">
      <c r="A441" s="1004" t="str">
        <f>IF(G441="","",VLOOKUP(G441,$AI$1:$AK$1023,2,0))</f>
        <v/>
      </c>
      <c r="B441" s="1005"/>
      <c r="C441" s="1005"/>
      <c r="D441" s="1005"/>
      <c r="E441" s="1005"/>
      <c r="F441" s="1006"/>
      <c r="G441" s="352"/>
      <c r="H441" s="1007" t="s">
        <v>613</v>
      </c>
      <c r="I441" s="352"/>
      <c r="J441" s="1004" t="str">
        <f>IF(I441="","",VLOOKUP(I441,$AI$1:$AK$1023,2,0))</f>
        <v/>
      </c>
      <c r="K441" s="1005"/>
      <c r="L441" s="1005"/>
      <c r="M441" s="1005"/>
      <c r="N441" s="1005"/>
      <c r="O441" s="1006"/>
      <c r="P441" s="238"/>
      <c r="Q441" s="238"/>
      <c r="R441" s="1004" t="str">
        <f>IF(X441="","",VLOOKUP(X441,$AI$1:$AK$1023,2,0))</f>
        <v/>
      </c>
      <c r="S441" s="1005"/>
      <c r="T441" s="1005"/>
      <c r="U441" s="1005"/>
      <c r="V441" s="1005"/>
      <c r="W441" s="1006"/>
      <c r="X441" s="352"/>
      <c r="Y441" s="1007" t="s">
        <v>613</v>
      </c>
      <c r="Z441" s="352"/>
      <c r="AA441" s="1004" t="str">
        <f>IF(Z441="","",VLOOKUP(Z441,$AI$1:$AK$1023,2,0))</f>
        <v/>
      </c>
      <c r="AB441" s="1005"/>
      <c r="AC441" s="1005"/>
      <c r="AD441" s="1005"/>
      <c r="AE441" s="1005"/>
      <c r="AF441" s="1006"/>
      <c r="AL441" s="342"/>
    </row>
    <row r="442" spans="1:38" s="220" customFormat="1" ht="26.5" customHeight="1">
      <c r="A442" s="837" t="str">
        <f>IF(G441="","",VLOOKUP(G441,$AI$1:$AK$1023,3,0))</f>
        <v/>
      </c>
      <c r="B442" s="838"/>
      <c r="C442" s="838"/>
      <c r="D442" s="838"/>
      <c r="E442" s="838"/>
      <c r="F442" s="839"/>
      <c r="G442" s="350"/>
      <c r="H442" s="1007"/>
      <c r="I442" s="350"/>
      <c r="J442" s="837" t="str">
        <f>IF(I441="","",VLOOKUP(I441,$AI$1:$AK$1023,3,0))</f>
        <v/>
      </c>
      <c r="K442" s="838"/>
      <c r="L442" s="838"/>
      <c r="M442" s="838"/>
      <c r="N442" s="838"/>
      <c r="O442" s="839"/>
      <c r="P442" s="238"/>
      <c r="Q442" s="238"/>
      <c r="R442" s="837" t="str">
        <f>IF(X441="","",VLOOKUP(X441,$AI$1:$AK$1023,3,0))</f>
        <v/>
      </c>
      <c r="S442" s="838"/>
      <c r="T442" s="838"/>
      <c r="U442" s="838"/>
      <c r="V442" s="838"/>
      <c r="W442" s="839"/>
      <c r="X442" s="350"/>
      <c r="Y442" s="1007"/>
      <c r="Z442" s="350"/>
      <c r="AA442" s="837" t="str">
        <f>IF(Z441="","",VLOOKUP(Z441,$AI$1:$AK$1023,3,0))</f>
        <v/>
      </c>
      <c r="AB442" s="838"/>
      <c r="AC442" s="838"/>
      <c r="AD442" s="838"/>
      <c r="AE442" s="838"/>
      <c r="AF442" s="839"/>
      <c r="AL442" s="342"/>
    </row>
    <row r="443" spans="1:38" s="220" customFormat="1" ht="26.5" customHeight="1">
      <c r="A443" s="238"/>
      <c r="B443" s="238"/>
      <c r="C443" s="238"/>
      <c r="D443" s="238"/>
      <c r="E443" s="350"/>
      <c r="F443" s="350"/>
      <c r="G443" s="350"/>
      <c r="H443" s="350"/>
      <c r="I443" s="350"/>
      <c r="J443" s="238"/>
      <c r="K443" s="238"/>
      <c r="L443" s="238"/>
      <c r="M443" s="238"/>
      <c r="N443" s="238"/>
      <c r="O443" s="238"/>
      <c r="P443" s="238"/>
      <c r="Q443" s="238"/>
      <c r="R443" s="238"/>
      <c r="S443" s="238"/>
      <c r="T443" s="238"/>
      <c r="U443" s="238"/>
      <c r="V443" s="350"/>
      <c r="W443" s="350"/>
      <c r="X443" s="350"/>
      <c r="Y443" s="350"/>
      <c r="Z443" s="350"/>
      <c r="AA443" s="238"/>
      <c r="AB443" s="238"/>
      <c r="AC443" s="238"/>
      <c r="AD443" s="238"/>
      <c r="AE443" s="238"/>
      <c r="AF443" s="238"/>
      <c r="AL443" s="342"/>
    </row>
    <row r="444" spans="1:38" s="220" customFormat="1" ht="26.5" customHeight="1">
      <c r="A444" s="238"/>
      <c r="B444" s="238"/>
      <c r="C444" s="1003"/>
      <c r="D444" s="1003"/>
      <c r="E444" s="350"/>
      <c r="F444" s="350"/>
      <c r="G444" s="350"/>
      <c r="H444" s="350"/>
      <c r="I444" s="350"/>
      <c r="J444" s="238"/>
      <c r="K444" s="238"/>
      <c r="L444" s="1003"/>
      <c r="M444" s="1003"/>
      <c r="N444" s="238"/>
      <c r="O444" s="238"/>
      <c r="P444" s="238"/>
      <c r="Q444" s="238"/>
      <c r="R444" s="238"/>
      <c r="S444" s="238"/>
      <c r="T444" s="1003"/>
      <c r="U444" s="1003"/>
      <c r="V444" s="350"/>
      <c r="W444" s="350"/>
      <c r="X444" s="350"/>
      <c r="Y444" s="350"/>
      <c r="Z444" s="350"/>
      <c r="AA444" s="238"/>
      <c r="AB444" s="238"/>
      <c r="AC444" s="1003"/>
      <c r="AD444" s="1003"/>
      <c r="AE444" s="238"/>
      <c r="AF444" s="238"/>
      <c r="AL444" s="342"/>
    </row>
    <row r="445" spans="1:38" s="220" customFormat="1" ht="26.5" customHeight="1">
      <c r="A445" s="238"/>
      <c r="B445" s="238"/>
      <c r="C445" s="1003"/>
      <c r="D445" s="1003"/>
      <c r="E445" s="350"/>
      <c r="F445" s="350"/>
      <c r="G445" s="350"/>
      <c r="H445" s="350"/>
      <c r="I445" s="350"/>
      <c r="J445" s="238"/>
      <c r="K445" s="238"/>
      <c r="L445" s="1003"/>
      <c r="M445" s="1003"/>
      <c r="N445" s="238"/>
      <c r="O445" s="238"/>
      <c r="P445" s="238"/>
      <c r="Q445" s="238"/>
      <c r="R445" s="238"/>
      <c r="S445" s="238"/>
      <c r="T445" s="1003"/>
      <c r="U445" s="1003"/>
      <c r="V445" s="350"/>
      <c r="W445" s="350"/>
      <c r="X445" s="350"/>
      <c r="Y445" s="350"/>
      <c r="Z445" s="350"/>
      <c r="AA445" s="238"/>
      <c r="AB445" s="238"/>
      <c r="AC445" s="1003"/>
      <c r="AD445" s="1003"/>
      <c r="AE445" s="238"/>
      <c r="AF445" s="238"/>
      <c r="AL445" s="342"/>
    </row>
    <row r="446" spans="1:38" s="220" customFormat="1" ht="26.5" customHeight="1">
      <c r="A446" s="238"/>
      <c r="B446" s="238"/>
      <c r="C446" s="238"/>
      <c r="D446" s="238"/>
      <c r="E446" s="350"/>
      <c r="F446" s="350"/>
      <c r="G446" s="350"/>
      <c r="H446" s="350"/>
      <c r="I446" s="350"/>
      <c r="J446" s="238"/>
      <c r="K446" s="238"/>
      <c r="L446" s="238"/>
      <c r="M446" s="238"/>
      <c r="N446" s="238"/>
      <c r="O446" s="238"/>
      <c r="P446" s="238"/>
      <c r="Q446" s="238"/>
      <c r="R446" s="238"/>
      <c r="S446" s="238"/>
      <c r="T446" s="238"/>
      <c r="U446" s="238"/>
      <c r="V446" s="350"/>
      <c r="W446" s="350"/>
      <c r="X446" s="350"/>
      <c r="Y446" s="350"/>
      <c r="Z446" s="350"/>
      <c r="AA446" s="238"/>
      <c r="AB446" s="238"/>
      <c r="AC446" s="238"/>
      <c r="AD446" s="238"/>
      <c r="AE446" s="238"/>
      <c r="AF446" s="238"/>
      <c r="AL446" s="342"/>
    </row>
    <row r="447" spans="1:38" s="220" customFormat="1" ht="26.5" customHeight="1">
      <c r="A447" s="353"/>
      <c r="B447" s="238"/>
      <c r="C447" s="354"/>
      <c r="D447" s="355"/>
      <c r="E447" s="356"/>
      <c r="F447" s="356"/>
      <c r="G447" s="356"/>
      <c r="H447" s="356"/>
      <c r="I447" s="356"/>
      <c r="J447" s="355"/>
      <c r="K447" s="355"/>
      <c r="L447" s="355"/>
      <c r="M447" s="357"/>
      <c r="N447" s="238"/>
      <c r="O447" s="238"/>
      <c r="P447" s="238"/>
      <c r="Q447" s="238"/>
      <c r="R447" s="353"/>
      <c r="S447" s="238"/>
      <c r="T447" s="354"/>
      <c r="U447" s="355"/>
      <c r="V447" s="356"/>
      <c r="W447" s="356"/>
      <c r="X447" s="356"/>
      <c r="Y447" s="356"/>
      <c r="Z447" s="356"/>
      <c r="AA447" s="355"/>
      <c r="AB447" s="355"/>
      <c r="AC447" s="355"/>
      <c r="AD447" s="357"/>
      <c r="AE447" s="238"/>
      <c r="AF447" s="238"/>
      <c r="AL447" s="342"/>
    </row>
    <row r="448" spans="1:38" s="220" customFormat="1" ht="26.5" customHeight="1" thickBot="1">
      <c r="A448" s="353"/>
      <c r="B448" s="238"/>
      <c r="C448" s="266"/>
      <c r="D448" s="358"/>
      <c r="E448" s="359"/>
      <c r="F448" s="1002"/>
      <c r="G448" s="1002"/>
      <c r="H448" s="360"/>
      <c r="I448" s="1002"/>
      <c r="J448" s="1002"/>
      <c r="K448" s="358"/>
      <c r="L448" s="358"/>
      <c r="M448" s="361"/>
      <c r="N448" s="238"/>
      <c r="O448" s="238"/>
      <c r="P448" s="238"/>
      <c r="Q448" s="238"/>
      <c r="R448" s="353"/>
      <c r="S448" s="238"/>
      <c r="T448" s="266"/>
      <c r="U448" s="358"/>
      <c r="V448" s="359"/>
      <c r="W448" s="1002"/>
      <c r="X448" s="1002"/>
      <c r="Y448" s="360"/>
      <c r="Z448" s="1002"/>
      <c r="AA448" s="1002"/>
      <c r="AB448" s="358"/>
      <c r="AC448" s="358"/>
      <c r="AD448" s="361"/>
      <c r="AE448" s="238"/>
      <c r="AF448" s="238"/>
      <c r="AL448" s="342"/>
    </row>
    <row r="449" spans="1:38" s="220" customFormat="1" ht="26.5" customHeight="1">
      <c r="A449" s="353"/>
      <c r="B449" s="238"/>
      <c r="C449" s="266"/>
      <c r="D449" s="358"/>
      <c r="E449" s="359"/>
      <c r="F449" s="1002"/>
      <c r="G449" s="1002"/>
      <c r="H449" s="359"/>
      <c r="I449" s="1002"/>
      <c r="J449" s="1002"/>
      <c r="K449" s="358"/>
      <c r="L449" s="358"/>
      <c r="M449" s="361"/>
      <c r="N449" s="238"/>
      <c r="O449" s="238"/>
      <c r="P449" s="238"/>
      <c r="Q449" s="238"/>
      <c r="R449" s="353"/>
      <c r="S449" s="238"/>
      <c r="T449" s="266"/>
      <c r="U449" s="358"/>
      <c r="V449" s="359"/>
      <c r="W449" s="1002"/>
      <c r="X449" s="1002"/>
      <c r="Y449" s="359"/>
      <c r="Z449" s="1002"/>
      <c r="AA449" s="1002"/>
      <c r="AB449" s="358"/>
      <c r="AC449" s="358"/>
      <c r="AD449" s="361"/>
      <c r="AE449" s="238"/>
      <c r="AF449" s="238"/>
      <c r="AL449" s="342"/>
    </row>
    <row r="450" spans="1:38" s="220" customFormat="1" ht="26.5" customHeight="1" thickBot="1">
      <c r="A450" s="353"/>
      <c r="B450" s="238"/>
      <c r="C450" s="266"/>
      <c r="D450" s="358"/>
      <c r="E450" s="359"/>
      <c r="F450" s="1002"/>
      <c r="G450" s="1002"/>
      <c r="H450" s="360"/>
      <c r="I450" s="1002"/>
      <c r="J450" s="1002"/>
      <c r="K450" s="358"/>
      <c r="L450" s="358"/>
      <c r="M450" s="361"/>
      <c r="N450" s="238"/>
      <c r="O450" s="238"/>
      <c r="P450" s="238"/>
      <c r="Q450" s="238"/>
      <c r="R450" s="353"/>
      <c r="S450" s="238"/>
      <c r="T450" s="266"/>
      <c r="U450" s="358"/>
      <c r="V450" s="359"/>
      <c r="W450" s="1002"/>
      <c r="X450" s="1002"/>
      <c r="Y450" s="360"/>
      <c r="Z450" s="1002"/>
      <c r="AA450" s="1002"/>
      <c r="AB450" s="358"/>
      <c r="AC450" s="358"/>
      <c r="AD450" s="361"/>
      <c r="AE450" s="238"/>
      <c r="AF450" s="238"/>
      <c r="AL450" s="342"/>
    </row>
    <row r="451" spans="1:38" s="220" customFormat="1" ht="26.5" customHeight="1">
      <c r="A451" s="353"/>
      <c r="B451" s="238"/>
      <c r="C451" s="266"/>
      <c r="D451" s="358"/>
      <c r="E451" s="359"/>
      <c r="F451" s="1002"/>
      <c r="G451" s="1002"/>
      <c r="H451" s="359"/>
      <c r="I451" s="1002"/>
      <c r="J451" s="1002"/>
      <c r="K451" s="358"/>
      <c r="L451" s="358"/>
      <c r="M451" s="361"/>
      <c r="N451" s="238"/>
      <c r="O451" s="238"/>
      <c r="P451" s="238"/>
      <c r="Q451" s="238"/>
      <c r="R451" s="353"/>
      <c r="S451" s="238"/>
      <c r="T451" s="266"/>
      <c r="U451" s="358"/>
      <c r="V451" s="359"/>
      <c r="W451" s="1002"/>
      <c r="X451" s="1002"/>
      <c r="Y451" s="359"/>
      <c r="Z451" s="1002"/>
      <c r="AA451" s="1002"/>
      <c r="AB451" s="358"/>
      <c r="AC451" s="358"/>
      <c r="AD451" s="361"/>
      <c r="AE451" s="238"/>
      <c r="AF451" s="238"/>
      <c r="AL451" s="342"/>
    </row>
    <row r="452" spans="1:38" s="220" customFormat="1" ht="26.5" customHeight="1" thickBot="1">
      <c r="A452" s="353"/>
      <c r="B452" s="238"/>
      <c r="C452" s="266"/>
      <c r="D452" s="358"/>
      <c r="E452" s="359"/>
      <c r="F452" s="1002"/>
      <c r="G452" s="1002"/>
      <c r="H452" s="360"/>
      <c r="I452" s="1002"/>
      <c r="J452" s="1002"/>
      <c r="K452" s="358"/>
      <c r="L452" s="358"/>
      <c r="M452" s="361"/>
      <c r="N452" s="238"/>
      <c r="O452" s="238"/>
      <c r="P452" s="238"/>
      <c r="Q452" s="238"/>
      <c r="R452" s="353"/>
      <c r="S452" s="238"/>
      <c r="T452" s="266"/>
      <c r="U452" s="358"/>
      <c r="V452" s="359"/>
      <c r="W452" s="1002"/>
      <c r="X452" s="1002"/>
      <c r="Y452" s="360"/>
      <c r="Z452" s="1002"/>
      <c r="AA452" s="1002"/>
      <c r="AB452" s="358"/>
      <c r="AC452" s="358"/>
      <c r="AD452" s="361"/>
      <c r="AE452" s="238"/>
      <c r="AF452" s="238"/>
      <c r="AL452" s="342"/>
    </row>
    <row r="453" spans="1:38" s="220" customFormat="1" ht="26.5" customHeight="1">
      <c r="A453" s="353"/>
      <c r="B453" s="238"/>
      <c r="C453" s="266"/>
      <c r="D453" s="358"/>
      <c r="E453" s="359"/>
      <c r="F453" s="1002"/>
      <c r="G453" s="1002"/>
      <c r="H453" s="359"/>
      <c r="I453" s="1002"/>
      <c r="J453" s="1002"/>
      <c r="K453" s="358"/>
      <c r="L453" s="358"/>
      <c r="M453" s="361"/>
      <c r="N453" s="238"/>
      <c r="O453" s="238"/>
      <c r="P453" s="238"/>
      <c r="Q453" s="238"/>
      <c r="R453" s="353"/>
      <c r="S453" s="238"/>
      <c r="T453" s="266"/>
      <c r="U453" s="358"/>
      <c r="V453" s="359"/>
      <c r="W453" s="1002"/>
      <c r="X453" s="1002"/>
      <c r="Y453" s="359"/>
      <c r="Z453" s="1002"/>
      <c r="AA453" s="1002"/>
      <c r="AB453" s="358"/>
      <c r="AC453" s="358"/>
      <c r="AD453" s="361"/>
      <c r="AE453" s="238"/>
      <c r="AF453" s="238"/>
      <c r="AL453" s="342"/>
    </row>
    <row r="454" spans="1:38" s="220" customFormat="1" ht="26.5" customHeight="1" thickBot="1">
      <c r="A454" s="353"/>
      <c r="B454" s="238"/>
      <c r="C454" s="266"/>
      <c r="D454" s="358"/>
      <c r="E454" s="359"/>
      <c r="F454" s="1002"/>
      <c r="G454" s="1002"/>
      <c r="H454" s="360"/>
      <c r="I454" s="1002"/>
      <c r="J454" s="1002"/>
      <c r="K454" s="358"/>
      <c r="L454" s="358"/>
      <c r="M454" s="361"/>
      <c r="N454" s="238"/>
      <c r="O454" s="238"/>
      <c r="P454" s="238"/>
      <c r="Q454" s="238"/>
      <c r="R454" s="353"/>
      <c r="S454" s="238"/>
      <c r="T454" s="266"/>
      <c r="U454" s="358"/>
      <c r="V454" s="359"/>
      <c r="W454" s="1002"/>
      <c r="X454" s="1002"/>
      <c r="Y454" s="360"/>
      <c r="Z454" s="1002"/>
      <c r="AA454" s="1002"/>
      <c r="AB454" s="358"/>
      <c r="AC454" s="358"/>
      <c r="AD454" s="361"/>
      <c r="AE454" s="238"/>
      <c r="AF454" s="238"/>
      <c r="AL454" s="342"/>
    </row>
    <row r="455" spans="1:38" s="220" customFormat="1" ht="26.5" customHeight="1">
      <c r="A455" s="353"/>
      <c r="B455" s="238"/>
      <c r="C455" s="266"/>
      <c r="D455" s="358"/>
      <c r="E455" s="359"/>
      <c r="F455" s="1002"/>
      <c r="G455" s="1002"/>
      <c r="H455" s="359"/>
      <c r="I455" s="1002"/>
      <c r="J455" s="1002"/>
      <c r="K455" s="358"/>
      <c r="L455" s="358"/>
      <c r="M455" s="361"/>
      <c r="N455" s="238"/>
      <c r="O455" s="238"/>
      <c r="P455" s="238"/>
      <c r="Q455" s="238"/>
      <c r="R455" s="353"/>
      <c r="S455" s="238"/>
      <c r="T455" s="266"/>
      <c r="U455" s="358"/>
      <c r="V455" s="359"/>
      <c r="W455" s="1002"/>
      <c r="X455" s="1002"/>
      <c r="Y455" s="359"/>
      <c r="Z455" s="1002"/>
      <c r="AA455" s="1002"/>
      <c r="AB455" s="358"/>
      <c r="AC455" s="358"/>
      <c r="AD455" s="361"/>
      <c r="AE455" s="238"/>
      <c r="AF455" s="238"/>
      <c r="AL455" s="342"/>
    </row>
    <row r="456" spans="1:38" s="220" customFormat="1" ht="26.5" customHeight="1" thickBot="1">
      <c r="A456" s="353"/>
      <c r="B456" s="238"/>
      <c r="C456" s="266"/>
      <c r="D456" s="358"/>
      <c r="E456" s="359"/>
      <c r="F456" s="1002"/>
      <c r="G456" s="1002"/>
      <c r="H456" s="360"/>
      <c r="I456" s="1002"/>
      <c r="J456" s="1002"/>
      <c r="K456" s="358"/>
      <c r="L456" s="358"/>
      <c r="M456" s="361"/>
      <c r="N456" s="238"/>
      <c r="O456" s="238"/>
      <c r="P456" s="238"/>
      <c r="Q456" s="238"/>
      <c r="R456" s="353"/>
      <c r="S456" s="238"/>
      <c r="T456" s="266"/>
      <c r="U456" s="358"/>
      <c r="V456" s="359"/>
      <c r="W456" s="1002"/>
      <c r="X456" s="1002"/>
      <c r="Y456" s="360"/>
      <c r="Z456" s="1002"/>
      <c r="AA456" s="1002"/>
      <c r="AB456" s="358"/>
      <c r="AC456" s="358"/>
      <c r="AD456" s="361"/>
      <c r="AE456" s="238"/>
      <c r="AF456" s="238"/>
      <c r="AL456" s="342"/>
    </row>
    <row r="457" spans="1:38" s="220" customFormat="1" ht="26.5" customHeight="1">
      <c r="A457" s="238"/>
      <c r="B457" s="238"/>
      <c r="C457" s="266"/>
      <c r="D457" s="358"/>
      <c r="E457" s="359"/>
      <c r="F457" s="1002"/>
      <c r="G457" s="1002"/>
      <c r="H457" s="359"/>
      <c r="I457" s="1002"/>
      <c r="J457" s="1002"/>
      <c r="K457" s="358"/>
      <c r="L457" s="358"/>
      <c r="M457" s="361"/>
      <c r="N457" s="238"/>
      <c r="O457" s="238"/>
      <c r="P457" s="238"/>
      <c r="Q457" s="238"/>
      <c r="R457" s="238"/>
      <c r="S457" s="238"/>
      <c r="T457" s="266"/>
      <c r="U457" s="358"/>
      <c r="V457" s="359"/>
      <c r="W457" s="1002"/>
      <c r="X457" s="1002"/>
      <c r="Y457" s="359"/>
      <c r="Z457" s="1002"/>
      <c r="AA457" s="1002"/>
      <c r="AB457" s="358"/>
      <c r="AC457" s="358"/>
      <c r="AD457" s="361"/>
      <c r="AE457" s="238"/>
      <c r="AF457" s="238"/>
      <c r="AL457" s="342"/>
    </row>
    <row r="458" spans="1:38" s="220" customFormat="1" ht="26.5" customHeight="1">
      <c r="A458" s="238"/>
      <c r="B458" s="238"/>
      <c r="C458" s="362"/>
      <c r="D458" s="363"/>
      <c r="E458" s="279"/>
      <c r="F458" s="279"/>
      <c r="G458" s="279"/>
      <c r="H458" s="279"/>
      <c r="I458" s="279"/>
      <c r="J458" s="363"/>
      <c r="K458" s="363"/>
      <c r="L458" s="363"/>
      <c r="M458" s="364"/>
      <c r="N458" s="238"/>
      <c r="O458" s="238"/>
      <c r="P458" s="238"/>
      <c r="Q458" s="238"/>
      <c r="R458" s="238"/>
      <c r="S458" s="238"/>
      <c r="T458" s="362"/>
      <c r="U458" s="363"/>
      <c r="V458" s="279"/>
      <c r="W458" s="279"/>
      <c r="X458" s="279"/>
      <c r="Y458" s="279"/>
      <c r="Z458" s="279"/>
      <c r="AA458" s="363"/>
      <c r="AB458" s="363"/>
      <c r="AC458" s="363"/>
      <c r="AD458" s="364"/>
      <c r="AE458" s="238"/>
      <c r="AF458" s="238"/>
      <c r="AL458" s="342"/>
    </row>
    <row r="459" spans="1:38" ht="9.75" customHeight="1"/>
    <row r="460" spans="1:38" s="220" customFormat="1" ht="26.25" customHeight="1">
      <c r="A460" s="238"/>
      <c r="B460" s="238"/>
      <c r="C460" s="238"/>
      <c r="D460" s="238"/>
      <c r="E460" s="768" t="s">
        <v>608</v>
      </c>
      <c r="F460" s="768"/>
      <c r="G460" s="768" t="s">
        <v>609</v>
      </c>
      <c r="H460" s="768"/>
      <c r="I460" s="768"/>
      <c r="J460" s="1001" t="s">
        <v>610</v>
      </c>
      <c r="K460" s="1001"/>
      <c r="L460" s="238"/>
      <c r="M460" s="238"/>
      <c r="N460" s="238"/>
      <c r="O460" s="238"/>
      <c r="P460" s="238"/>
      <c r="Q460" s="238"/>
      <c r="R460" s="238"/>
      <c r="S460" s="238"/>
      <c r="T460" s="238"/>
      <c r="U460" s="238"/>
      <c r="V460" s="768" t="s">
        <v>608</v>
      </c>
      <c r="W460" s="768"/>
      <c r="X460" s="768" t="s">
        <v>609</v>
      </c>
      <c r="Y460" s="768"/>
      <c r="Z460" s="768"/>
      <c r="AA460" s="1001" t="s">
        <v>610</v>
      </c>
      <c r="AB460" s="1001"/>
      <c r="AC460" s="238"/>
      <c r="AD460" s="238"/>
      <c r="AE460" s="238"/>
      <c r="AF460" s="238"/>
      <c r="AG460" s="238"/>
      <c r="AH460" s="238"/>
      <c r="AL460" s="342"/>
    </row>
    <row r="461" spans="1:38" s="220" customFormat="1" ht="26.5" customHeight="1">
      <c r="A461" s="343"/>
      <c r="B461" s="343"/>
      <c r="C461" s="343"/>
      <c r="D461" s="238"/>
      <c r="E461" s="992"/>
      <c r="F461" s="993"/>
      <c r="G461" s="994"/>
      <c r="H461" s="995"/>
      <c r="I461" s="996"/>
      <c r="J461" s="1000"/>
      <c r="K461" s="1000"/>
      <c r="L461" s="238"/>
      <c r="M461" s="238"/>
      <c r="N461" s="238"/>
      <c r="O461" s="238"/>
      <c r="P461" s="238"/>
      <c r="Q461" s="238"/>
      <c r="R461" s="343"/>
      <c r="S461" s="343"/>
      <c r="T461" s="343"/>
      <c r="U461" s="238"/>
      <c r="V461" s="992"/>
      <c r="W461" s="993"/>
      <c r="X461" s="994"/>
      <c r="Y461" s="995"/>
      <c r="Z461" s="996"/>
      <c r="AA461" s="1000"/>
      <c r="AB461" s="1000"/>
      <c r="AC461" s="238"/>
      <c r="AD461" s="238"/>
      <c r="AE461" s="238"/>
      <c r="AF461" s="238"/>
      <c r="AL461" s="342"/>
    </row>
    <row r="462" spans="1:38" s="220" customFormat="1" ht="26.5" customHeight="1">
      <c r="A462" s="343"/>
      <c r="B462" s="343"/>
      <c r="C462" s="343"/>
      <c r="D462" s="238"/>
      <c r="E462" s="993"/>
      <c r="F462" s="993"/>
      <c r="G462" s="997"/>
      <c r="H462" s="998"/>
      <c r="I462" s="999"/>
      <c r="J462" s="1000"/>
      <c r="K462" s="1000"/>
      <c r="L462" s="238"/>
      <c r="M462" s="238"/>
      <c r="N462" s="238"/>
      <c r="O462" s="238"/>
      <c r="P462" s="238"/>
      <c r="Q462" s="238"/>
      <c r="R462" s="343"/>
      <c r="S462" s="343"/>
      <c r="T462" s="343"/>
      <c r="U462" s="238"/>
      <c r="V462" s="993"/>
      <c r="W462" s="993"/>
      <c r="X462" s="997"/>
      <c r="Y462" s="998"/>
      <c r="Z462" s="999"/>
      <c r="AA462" s="1000"/>
      <c r="AB462" s="1000"/>
      <c r="AC462" s="238"/>
      <c r="AD462" s="238"/>
      <c r="AE462" s="238"/>
      <c r="AF462" s="238"/>
      <c r="AL462" s="342"/>
    </row>
    <row r="463" spans="1:38" s="220" customFormat="1" ht="26.5" customHeight="1">
      <c r="A463" s="238"/>
      <c r="B463" s="238"/>
      <c r="C463" s="238"/>
      <c r="D463" s="238"/>
      <c r="E463" s="350"/>
      <c r="F463" s="350"/>
      <c r="G463" s="350"/>
      <c r="H463" s="350"/>
      <c r="I463" s="350"/>
      <c r="J463" s="238"/>
      <c r="K463" s="238"/>
      <c r="L463" s="238"/>
      <c r="M463" s="238"/>
      <c r="N463" s="238"/>
      <c r="O463" s="238"/>
      <c r="P463" s="238"/>
      <c r="Q463" s="238"/>
      <c r="R463" s="238"/>
      <c r="S463" s="238"/>
      <c r="T463" s="238"/>
      <c r="U463" s="238"/>
      <c r="V463" s="350"/>
      <c r="W463" s="350"/>
      <c r="X463" s="350"/>
      <c r="Y463" s="350"/>
      <c r="Z463" s="350"/>
      <c r="AA463" s="238"/>
      <c r="AB463" s="238"/>
      <c r="AC463" s="238"/>
      <c r="AD463" s="238"/>
      <c r="AE463" s="238"/>
      <c r="AF463" s="238"/>
      <c r="AL463" s="342"/>
    </row>
    <row r="464" spans="1:38" s="220" customFormat="1" ht="26.5" customHeight="1">
      <c r="A464" s="1004" t="str">
        <f>IF(G464="","",VLOOKUP(G464,$AI$1:$AK$1023,2,0))</f>
        <v/>
      </c>
      <c r="B464" s="1005"/>
      <c r="C464" s="1005"/>
      <c r="D464" s="1005"/>
      <c r="E464" s="1005"/>
      <c r="F464" s="1006"/>
      <c r="G464" s="352"/>
      <c r="H464" s="1007" t="s">
        <v>613</v>
      </c>
      <c r="I464" s="352"/>
      <c r="J464" s="1004" t="str">
        <f>IF(I464="","",VLOOKUP(I464,$AI$1:$AK$1023,2,0))</f>
        <v/>
      </c>
      <c r="K464" s="1005"/>
      <c r="L464" s="1005"/>
      <c r="M464" s="1005"/>
      <c r="N464" s="1005"/>
      <c r="O464" s="1006"/>
      <c r="P464" s="238"/>
      <c r="Q464" s="238"/>
      <c r="R464" s="1004" t="str">
        <f>IF(X464="","",VLOOKUP(X464,$AI$1:$AK$1023,2,0))</f>
        <v/>
      </c>
      <c r="S464" s="1005"/>
      <c r="T464" s="1005"/>
      <c r="U464" s="1005"/>
      <c r="V464" s="1005"/>
      <c r="W464" s="1006"/>
      <c r="X464" s="352"/>
      <c r="Y464" s="1007" t="s">
        <v>613</v>
      </c>
      <c r="Z464" s="352"/>
      <c r="AA464" s="1004" t="str">
        <f>IF(Z464="","",VLOOKUP(Z464,$AI$1:$AK$1023,2,0))</f>
        <v/>
      </c>
      <c r="AB464" s="1005"/>
      <c r="AC464" s="1005"/>
      <c r="AD464" s="1005"/>
      <c r="AE464" s="1005"/>
      <c r="AF464" s="1006"/>
      <c r="AL464" s="342"/>
    </row>
    <row r="465" spans="1:38" s="220" customFormat="1" ht="26.5" customHeight="1">
      <c r="A465" s="837" t="str">
        <f>IF(G464="","",VLOOKUP(G464,$AI$1:$AK$1023,3,0))</f>
        <v/>
      </c>
      <c r="B465" s="838"/>
      <c r="C465" s="838"/>
      <c r="D465" s="838"/>
      <c r="E465" s="838"/>
      <c r="F465" s="839"/>
      <c r="G465" s="350"/>
      <c r="H465" s="1007"/>
      <c r="I465" s="350"/>
      <c r="J465" s="837" t="str">
        <f>IF(I464="","",VLOOKUP(I464,$AI$1:$AK$1023,3,0))</f>
        <v/>
      </c>
      <c r="K465" s="838"/>
      <c r="L465" s="838"/>
      <c r="M465" s="838"/>
      <c r="N465" s="838"/>
      <c r="O465" s="839"/>
      <c r="P465" s="238"/>
      <c r="Q465" s="238"/>
      <c r="R465" s="837" t="str">
        <f>IF(X464="","",VLOOKUP(X464,$AI$1:$AK$1023,3,0))</f>
        <v/>
      </c>
      <c r="S465" s="838"/>
      <c r="T465" s="838"/>
      <c r="U465" s="838"/>
      <c r="V465" s="838"/>
      <c r="W465" s="839"/>
      <c r="X465" s="350"/>
      <c r="Y465" s="1007"/>
      <c r="Z465" s="350"/>
      <c r="AA465" s="837" t="str">
        <f>IF(Z464="","",VLOOKUP(Z464,$AI$1:$AK$1023,3,0))</f>
        <v/>
      </c>
      <c r="AB465" s="838"/>
      <c r="AC465" s="838"/>
      <c r="AD465" s="838"/>
      <c r="AE465" s="838"/>
      <c r="AF465" s="839"/>
      <c r="AL465" s="342"/>
    </row>
    <row r="466" spans="1:38" s="220" customFormat="1" ht="26.5" customHeight="1">
      <c r="A466" s="238"/>
      <c r="B466" s="238"/>
      <c r="C466" s="238"/>
      <c r="D466" s="238"/>
      <c r="E466" s="350"/>
      <c r="F466" s="350"/>
      <c r="G466" s="350"/>
      <c r="H466" s="350"/>
      <c r="I466" s="350"/>
      <c r="J466" s="238"/>
      <c r="K466" s="238"/>
      <c r="L466" s="238"/>
      <c r="M466" s="238"/>
      <c r="N466" s="238"/>
      <c r="O466" s="238"/>
      <c r="P466" s="238"/>
      <c r="Q466" s="238"/>
      <c r="R466" s="238"/>
      <c r="S466" s="238"/>
      <c r="T466" s="238"/>
      <c r="U466" s="238"/>
      <c r="V466" s="350"/>
      <c r="W466" s="350"/>
      <c r="X466" s="350"/>
      <c r="Y466" s="350"/>
      <c r="Z466" s="350"/>
      <c r="AA466" s="238"/>
      <c r="AB466" s="238"/>
      <c r="AC466" s="238"/>
      <c r="AD466" s="238"/>
      <c r="AE466" s="238"/>
      <c r="AF466" s="238"/>
      <c r="AL466" s="342"/>
    </row>
    <row r="467" spans="1:38" s="220" customFormat="1" ht="26.5" customHeight="1">
      <c r="A467" s="238"/>
      <c r="B467" s="238"/>
      <c r="C467" s="1003"/>
      <c r="D467" s="1003"/>
      <c r="E467" s="350"/>
      <c r="F467" s="350"/>
      <c r="G467" s="350"/>
      <c r="H467" s="350"/>
      <c r="I467" s="350"/>
      <c r="J467" s="238"/>
      <c r="K467" s="238"/>
      <c r="L467" s="1003"/>
      <c r="M467" s="1003"/>
      <c r="N467" s="238"/>
      <c r="O467" s="238"/>
      <c r="P467" s="238"/>
      <c r="Q467" s="238"/>
      <c r="R467" s="238"/>
      <c r="S467" s="238"/>
      <c r="T467" s="1003"/>
      <c r="U467" s="1003"/>
      <c r="V467" s="350"/>
      <c r="W467" s="350"/>
      <c r="X467" s="350"/>
      <c r="Y467" s="350"/>
      <c r="Z467" s="350"/>
      <c r="AA467" s="238"/>
      <c r="AB467" s="238"/>
      <c r="AC467" s="1003"/>
      <c r="AD467" s="1003"/>
      <c r="AE467" s="238"/>
      <c r="AF467" s="238"/>
      <c r="AL467" s="342"/>
    </row>
    <row r="468" spans="1:38" s="220" customFormat="1" ht="26.5" customHeight="1">
      <c r="A468" s="238"/>
      <c r="B468" s="238"/>
      <c r="C468" s="1003"/>
      <c r="D468" s="1003"/>
      <c r="E468" s="350"/>
      <c r="F468" s="350"/>
      <c r="G468" s="350"/>
      <c r="H468" s="350"/>
      <c r="I468" s="350"/>
      <c r="J468" s="238"/>
      <c r="K468" s="238"/>
      <c r="L468" s="1003"/>
      <c r="M468" s="1003"/>
      <c r="N468" s="238"/>
      <c r="O468" s="238"/>
      <c r="P468" s="238"/>
      <c r="Q468" s="238"/>
      <c r="R468" s="238"/>
      <c r="S468" s="238"/>
      <c r="T468" s="1003"/>
      <c r="U468" s="1003"/>
      <c r="V468" s="350"/>
      <c r="W468" s="350"/>
      <c r="X468" s="350"/>
      <c r="Y468" s="350"/>
      <c r="Z468" s="350"/>
      <c r="AA468" s="238"/>
      <c r="AB468" s="238"/>
      <c r="AC468" s="1003"/>
      <c r="AD468" s="1003"/>
      <c r="AE468" s="238"/>
      <c r="AF468" s="238"/>
      <c r="AL468" s="342"/>
    </row>
    <row r="469" spans="1:38" s="220" customFormat="1" ht="26.5" customHeight="1">
      <c r="A469" s="238"/>
      <c r="B469" s="238"/>
      <c r="C469" s="238"/>
      <c r="D469" s="238"/>
      <c r="E469" s="350"/>
      <c r="F469" s="350"/>
      <c r="G469" s="350"/>
      <c r="H469" s="350"/>
      <c r="I469" s="350"/>
      <c r="J469" s="238"/>
      <c r="K469" s="238"/>
      <c r="L469" s="238"/>
      <c r="M469" s="238"/>
      <c r="N469" s="238"/>
      <c r="O469" s="238"/>
      <c r="P469" s="238"/>
      <c r="Q469" s="238"/>
      <c r="R469" s="238"/>
      <c r="S469" s="238"/>
      <c r="T469" s="238"/>
      <c r="U469" s="238"/>
      <c r="V469" s="350"/>
      <c r="W469" s="350"/>
      <c r="X469" s="350"/>
      <c r="Y469" s="350"/>
      <c r="Z469" s="350"/>
      <c r="AA469" s="238"/>
      <c r="AB469" s="238"/>
      <c r="AC469" s="238"/>
      <c r="AD469" s="238"/>
      <c r="AE469" s="238"/>
      <c r="AF469" s="238"/>
      <c r="AL469" s="342"/>
    </row>
    <row r="470" spans="1:38" s="220" customFormat="1" ht="26.5" customHeight="1">
      <c r="A470" s="353"/>
      <c r="B470" s="238"/>
      <c r="C470" s="354"/>
      <c r="D470" s="355"/>
      <c r="E470" s="356"/>
      <c r="F470" s="356"/>
      <c r="G470" s="356"/>
      <c r="H470" s="356"/>
      <c r="I470" s="356"/>
      <c r="J470" s="355"/>
      <c r="K470" s="355"/>
      <c r="L470" s="355"/>
      <c r="M470" s="357"/>
      <c r="N470" s="238"/>
      <c r="O470" s="238"/>
      <c r="P470" s="238"/>
      <c r="Q470" s="238"/>
      <c r="R470" s="353"/>
      <c r="S470" s="238"/>
      <c r="T470" s="354"/>
      <c r="U470" s="355"/>
      <c r="V470" s="356"/>
      <c r="W470" s="356"/>
      <c r="X470" s="356"/>
      <c r="Y470" s="356"/>
      <c r="Z470" s="356"/>
      <c r="AA470" s="355"/>
      <c r="AB470" s="355"/>
      <c r="AC470" s="355"/>
      <c r="AD470" s="357"/>
      <c r="AE470" s="238"/>
      <c r="AF470" s="238"/>
      <c r="AL470" s="342"/>
    </row>
    <row r="471" spans="1:38" s="220" customFormat="1" ht="26.5" customHeight="1" thickBot="1">
      <c r="A471" s="353"/>
      <c r="B471" s="238"/>
      <c r="C471" s="266"/>
      <c r="D471" s="358"/>
      <c r="E471" s="359"/>
      <c r="F471" s="1002"/>
      <c r="G471" s="1002"/>
      <c r="H471" s="360"/>
      <c r="I471" s="1002"/>
      <c r="J471" s="1002"/>
      <c r="K471" s="358"/>
      <c r="L471" s="358"/>
      <c r="M471" s="361"/>
      <c r="N471" s="238"/>
      <c r="O471" s="238"/>
      <c r="P471" s="238"/>
      <c r="Q471" s="238"/>
      <c r="R471" s="353"/>
      <c r="S471" s="238"/>
      <c r="T471" s="266"/>
      <c r="U471" s="358"/>
      <c r="V471" s="359"/>
      <c r="W471" s="1002"/>
      <c r="X471" s="1002"/>
      <c r="Y471" s="360"/>
      <c r="Z471" s="1002"/>
      <c r="AA471" s="1002"/>
      <c r="AB471" s="358"/>
      <c r="AC471" s="358"/>
      <c r="AD471" s="361"/>
      <c r="AE471" s="238"/>
      <c r="AF471" s="238"/>
      <c r="AL471" s="342"/>
    </row>
    <row r="472" spans="1:38" s="220" customFormat="1" ht="26.5" customHeight="1">
      <c r="A472" s="353"/>
      <c r="B472" s="238"/>
      <c r="C472" s="266"/>
      <c r="D472" s="358"/>
      <c r="E472" s="359"/>
      <c r="F472" s="1002"/>
      <c r="G472" s="1002"/>
      <c r="H472" s="359"/>
      <c r="I472" s="1002"/>
      <c r="J472" s="1002"/>
      <c r="K472" s="358"/>
      <c r="L472" s="358"/>
      <c r="M472" s="361"/>
      <c r="N472" s="238"/>
      <c r="O472" s="238"/>
      <c r="P472" s="238"/>
      <c r="Q472" s="238"/>
      <c r="R472" s="353"/>
      <c r="S472" s="238"/>
      <c r="T472" s="266"/>
      <c r="U472" s="358"/>
      <c r="V472" s="359"/>
      <c r="W472" s="1002"/>
      <c r="X472" s="1002"/>
      <c r="Y472" s="359"/>
      <c r="Z472" s="1002"/>
      <c r="AA472" s="1002"/>
      <c r="AB472" s="358"/>
      <c r="AC472" s="358"/>
      <c r="AD472" s="361"/>
      <c r="AE472" s="238"/>
      <c r="AF472" s="238"/>
      <c r="AL472" s="342"/>
    </row>
    <row r="473" spans="1:38" s="220" customFormat="1" ht="26.5" customHeight="1" thickBot="1">
      <c r="A473" s="353"/>
      <c r="B473" s="238"/>
      <c r="C473" s="266"/>
      <c r="D473" s="358"/>
      <c r="E473" s="359"/>
      <c r="F473" s="1002"/>
      <c r="G473" s="1002"/>
      <c r="H473" s="360"/>
      <c r="I473" s="1002"/>
      <c r="J473" s="1002"/>
      <c r="K473" s="358"/>
      <c r="L473" s="358"/>
      <c r="M473" s="361"/>
      <c r="N473" s="238"/>
      <c r="O473" s="238"/>
      <c r="P473" s="238"/>
      <c r="Q473" s="238"/>
      <c r="R473" s="353"/>
      <c r="S473" s="238"/>
      <c r="T473" s="266"/>
      <c r="U473" s="358"/>
      <c r="V473" s="359"/>
      <c r="W473" s="1002"/>
      <c r="X473" s="1002"/>
      <c r="Y473" s="360"/>
      <c r="Z473" s="1002"/>
      <c r="AA473" s="1002"/>
      <c r="AB473" s="358"/>
      <c r="AC473" s="358"/>
      <c r="AD473" s="361"/>
      <c r="AE473" s="238"/>
      <c r="AF473" s="238"/>
      <c r="AL473" s="342"/>
    </row>
    <row r="474" spans="1:38" s="220" customFormat="1" ht="26.5" customHeight="1">
      <c r="A474" s="353"/>
      <c r="B474" s="238"/>
      <c r="C474" s="266"/>
      <c r="D474" s="358"/>
      <c r="E474" s="359"/>
      <c r="F474" s="1002"/>
      <c r="G474" s="1002"/>
      <c r="H474" s="359"/>
      <c r="I474" s="1002"/>
      <c r="J474" s="1002"/>
      <c r="K474" s="358"/>
      <c r="L474" s="358"/>
      <c r="M474" s="361"/>
      <c r="N474" s="238"/>
      <c r="O474" s="238"/>
      <c r="P474" s="238"/>
      <c r="Q474" s="238"/>
      <c r="R474" s="353"/>
      <c r="S474" s="238"/>
      <c r="T474" s="266"/>
      <c r="U474" s="358"/>
      <c r="V474" s="359"/>
      <c r="W474" s="1002"/>
      <c r="X474" s="1002"/>
      <c r="Y474" s="359"/>
      <c r="Z474" s="1002"/>
      <c r="AA474" s="1002"/>
      <c r="AB474" s="358"/>
      <c r="AC474" s="358"/>
      <c r="AD474" s="361"/>
      <c r="AE474" s="238"/>
      <c r="AF474" s="238"/>
      <c r="AL474" s="342"/>
    </row>
    <row r="475" spans="1:38" s="220" customFormat="1" ht="26.5" customHeight="1" thickBot="1">
      <c r="A475" s="353"/>
      <c r="B475" s="238"/>
      <c r="C475" s="266"/>
      <c r="D475" s="358"/>
      <c r="E475" s="359"/>
      <c r="F475" s="1002"/>
      <c r="G475" s="1002"/>
      <c r="H475" s="360"/>
      <c r="I475" s="1002"/>
      <c r="J475" s="1002"/>
      <c r="K475" s="358"/>
      <c r="L475" s="358"/>
      <c r="M475" s="361"/>
      <c r="N475" s="238"/>
      <c r="O475" s="238"/>
      <c r="P475" s="238"/>
      <c r="Q475" s="238"/>
      <c r="R475" s="353"/>
      <c r="S475" s="238"/>
      <c r="T475" s="266"/>
      <c r="U475" s="358"/>
      <c r="V475" s="359"/>
      <c r="W475" s="1002"/>
      <c r="X475" s="1002"/>
      <c r="Y475" s="360"/>
      <c r="Z475" s="1002"/>
      <c r="AA475" s="1002"/>
      <c r="AB475" s="358"/>
      <c r="AC475" s="358"/>
      <c r="AD475" s="361"/>
      <c r="AE475" s="238"/>
      <c r="AF475" s="238"/>
      <c r="AL475" s="342"/>
    </row>
    <row r="476" spans="1:38" s="220" customFormat="1" ht="26.5" customHeight="1">
      <c r="A476" s="353"/>
      <c r="B476" s="238"/>
      <c r="C476" s="266"/>
      <c r="D476" s="358"/>
      <c r="E476" s="359"/>
      <c r="F476" s="1002"/>
      <c r="G476" s="1002"/>
      <c r="H476" s="359"/>
      <c r="I476" s="1002"/>
      <c r="J476" s="1002"/>
      <c r="K476" s="358"/>
      <c r="L476" s="358"/>
      <c r="M476" s="361"/>
      <c r="N476" s="238"/>
      <c r="O476" s="238"/>
      <c r="P476" s="238"/>
      <c r="Q476" s="238"/>
      <c r="R476" s="353"/>
      <c r="S476" s="238"/>
      <c r="T476" s="266"/>
      <c r="U476" s="358"/>
      <c r="V476" s="359"/>
      <c r="W476" s="1002"/>
      <c r="X476" s="1002"/>
      <c r="Y476" s="359"/>
      <c r="Z476" s="1002"/>
      <c r="AA476" s="1002"/>
      <c r="AB476" s="358"/>
      <c r="AC476" s="358"/>
      <c r="AD476" s="361"/>
      <c r="AE476" s="238"/>
      <c r="AF476" s="238"/>
      <c r="AL476" s="342"/>
    </row>
    <row r="477" spans="1:38" s="220" customFormat="1" ht="26.5" customHeight="1" thickBot="1">
      <c r="A477" s="353"/>
      <c r="B477" s="238"/>
      <c r="C477" s="266"/>
      <c r="D477" s="358"/>
      <c r="E477" s="359"/>
      <c r="F477" s="1002"/>
      <c r="G477" s="1002"/>
      <c r="H477" s="360"/>
      <c r="I477" s="1002"/>
      <c r="J477" s="1002"/>
      <c r="K477" s="358"/>
      <c r="L477" s="358"/>
      <c r="M477" s="361"/>
      <c r="N477" s="238"/>
      <c r="O477" s="238"/>
      <c r="P477" s="238"/>
      <c r="Q477" s="238"/>
      <c r="R477" s="353"/>
      <c r="S477" s="238"/>
      <c r="T477" s="266"/>
      <c r="U477" s="358"/>
      <c r="V477" s="359"/>
      <c r="W477" s="1002"/>
      <c r="X477" s="1002"/>
      <c r="Y477" s="360"/>
      <c r="Z477" s="1002"/>
      <c r="AA477" s="1002"/>
      <c r="AB477" s="358"/>
      <c r="AC477" s="358"/>
      <c r="AD477" s="361"/>
      <c r="AE477" s="238"/>
      <c r="AF477" s="238"/>
      <c r="AL477" s="342"/>
    </row>
    <row r="478" spans="1:38" s="220" customFormat="1" ht="26.5" customHeight="1">
      <c r="A478" s="353"/>
      <c r="B478" s="238"/>
      <c r="C478" s="266"/>
      <c r="D478" s="358"/>
      <c r="E478" s="359"/>
      <c r="F478" s="1002"/>
      <c r="G478" s="1002"/>
      <c r="H478" s="359"/>
      <c r="I478" s="1002"/>
      <c r="J478" s="1002"/>
      <c r="K478" s="358"/>
      <c r="L478" s="358"/>
      <c r="M478" s="361"/>
      <c r="N478" s="238"/>
      <c r="O478" s="238"/>
      <c r="P478" s="238"/>
      <c r="Q478" s="238"/>
      <c r="R478" s="353"/>
      <c r="S478" s="238"/>
      <c r="T478" s="266"/>
      <c r="U478" s="358"/>
      <c r="V478" s="359"/>
      <c r="W478" s="1002"/>
      <c r="X478" s="1002"/>
      <c r="Y478" s="359"/>
      <c r="Z478" s="1002"/>
      <c r="AA478" s="1002"/>
      <c r="AB478" s="358"/>
      <c r="AC478" s="358"/>
      <c r="AD478" s="361"/>
      <c r="AE478" s="238"/>
      <c r="AF478" s="238"/>
      <c r="AL478" s="342"/>
    </row>
    <row r="479" spans="1:38" s="220" customFormat="1" ht="26.5" customHeight="1" thickBot="1">
      <c r="A479" s="353"/>
      <c r="B479" s="238"/>
      <c r="C479" s="266"/>
      <c r="D479" s="358"/>
      <c r="E479" s="359"/>
      <c r="F479" s="1002"/>
      <c r="G479" s="1002"/>
      <c r="H479" s="360"/>
      <c r="I479" s="1002"/>
      <c r="J479" s="1002"/>
      <c r="K479" s="358"/>
      <c r="L479" s="358"/>
      <c r="M479" s="361"/>
      <c r="N479" s="238"/>
      <c r="O479" s="238"/>
      <c r="P479" s="238"/>
      <c r="Q479" s="238"/>
      <c r="R479" s="353"/>
      <c r="S479" s="238"/>
      <c r="T479" s="266"/>
      <c r="U479" s="358"/>
      <c r="V479" s="359"/>
      <c r="W479" s="1002"/>
      <c r="X479" s="1002"/>
      <c r="Y479" s="360"/>
      <c r="Z479" s="1002"/>
      <c r="AA479" s="1002"/>
      <c r="AB479" s="358"/>
      <c r="AC479" s="358"/>
      <c r="AD479" s="361"/>
      <c r="AE479" s="238"/>
      <c r="AF479" s="238"/>
      <c r="AL479" s="342"/>
    </row>
    <row r="480" spans="1:38" s="220" customFormat="1" ht="26.5" customHeight="1">
      <c r="A480" s="238"/>
      <c r="B480" s="238"/>
      <c r="C480" s="266"/>
      <c r="D480" s="358"/>
      <c r="E480" s="359"/>
      <c r="F480" s="1002"/>
      <c r="G480" s="1002"/>
      <c r="H480" s="359"/>
      <c r="I480" s="1002"/>
      <c r="J480" s="1002"/>
      <c r="K480" s="358"/>
      <c r="L480" s="358"/>
      <c r="M480" s="361"/>
      <c r="N480" s="238"/>
      <c r="O480" s="238"/>
      <c r="P480" s="238"/>
      <c r="Q480" s="238"/>
      <c r="R480" s="238"/>
      <c r="S480" s="238"/>
      <c r="T480" s="266"/>
      <c r="U480" s="358"/>
      <c r="V480" s="359"/>
      <c r="W480" s="1002"/>
      <c r="X480" s="1002"/>
      <c r="Y480" s="359"/>
      <c r="Z480" s="1002"/>
      <c r="AA480" s="1002"/>
      <c r="AB480" s="358"/>
      <c r="AC480" s="358"/>
      <c r="AD480" s="361"/>
      <c r="AE480" s="238"/>
      <c r="AF480" s="238"/>
      <c r="AL480" s="342"/>
    </row>
    <row r="481" spans="1:38" s="220" customFormat="1" ht="26.5" customHeight="1">
      <c r="A481" s="238"/>
      <c r="B481" s="238"/>
      <c r="C481" s="362"/>
      <c r="D481" s="363"/>
      <c r="E481" s="279"/>
      <c r="F481" s="279"/>
      <c r="G481" s="279"/>
      <c r="H481" s="279"/>
      <c r="I481" s="279"/>
      <c r="J481" s="363"/>
      <c r="K481" s="363"/>
      <c r="L481" s="363"/>
      <c r="M481" s="364"/>
      <c r="N481" s="238"/>
      <c r="O481" s="238"/>
      <c r="P481" s="238"/>
      <c r="Q481" s="238"/>
      <c r="R481" s="238"/>
      <c r="S481" s="238"/>
      <c r="T481" s="362"/>
      <c r="U481" s="363"/>
      <c r="V481" s="279"/>
      <c r="W481" s="279"/>
      <c r="X481" s="279"/>
      <c r="Y481" s="279"/>
      <c r="Z481" s="279"/>
      <c r="AA481" s="363"/>
      <c r="AB481" s="363"/>
      <c r="AC481" s="363"/>
      <c r="AD481" s="364"/>
      <c r="AE481" s="238"/>
      <c r="AF481" s="238"/>
      <c r="AL481" s="342"/>
    </row>
    <row r="482" spans="1:38" ht="6.75" customHeight="1"/>
    <row r="483" spans="1:38" s="220" customFormat="1" ht="26.25" customHeight="1">
      <c r="A483" s="238"/>
      <c r="B483" s="238"/>
      <c r="C483" s="238"/>
      <c r="D483" s="238"/>
      <c r="E483" s="768" t="s">
        <v>608</v>
      </c>
      <c r="F483" s="768"/>
      <c r="G483" s="768" t="s">
        <v>609</v>
      </c>
      <c r="H483" s="768"/>
      <c r="I483" s="768"/>
      <c r="J483" s="1001" t="s">
        <v>610</v>
      </c>
      <c r="K483" s="1001"/>
      <c r="L483" s="238"/>
      <c r="M483" s="238"/>
      <c r="N483" s="238"/>
      <c r="O483" s="238"/>
      <c r="P483" s="238"/>
      <c r="Q483" s="238"/>
      <c r="R483" s="238"/>
      <c r="S483" s="238"/>
      <c r="T483" s="238"/>
      <c r="U483" s="238"/>
      <c r="V483" s="768" t="s">
        <v>608</v>
      </c>
      <c r="W483" s="768"/>
      <c r="X483" s="768" t="s">
        <v>609</v>
      </c>
      <c r="Y483" s="768"/>
      <c r="Z483" s="768"/>
      <c r="AA483" s="1001" t="s">
        <v>610</v>
      </c>
      <c r="AB483" s="1001"/>
      <c r="AC483" s="238"/>
      <c r="AD483" s="238"/>
      <c r="AE483" s="238"/>
      <c r="AF483" s="238"/>
      <c r="AG483" s="238"/>
      <c r="AH483" s="238"/>
      <c r="AL483" s="342"/>
    </row>
    <row r="484" spans="1:38" s="220" customFormat="1" ht="26.5" customHeight="1">
      <c r="A484" s="343"/>
      <c r="B484" s="343"/>
      <c r="C484" s="343"/>
      <c r="D484" s="238"/>
      <c r="E484" s="992"/>
      <c r="F484" s="993"/>
      <c r="G484" s="994"/>
      <c r="H484" s="995"/>
      <c r="I484" s="996"/>
      <c r="J484" s="1000"/>
      <c r="K484" s="1000"/>
      <c r="L484" s="238"/>
      <c r="M484" s="238"/>
      <c r="N484" s="238"/>
      <c r="O484" s="238"/>
      <c r="P484" s="238"/>
      <c r="Q484" s="238"/>
      <c r="R484" s="343"/>
      <c r="S484" s="343"/>
      <c r="T484" s="343"/>
      <c r="U484" s="238"/>
      <c r="V484" s="992"/>
      <c r="W484" s="993"/>
      <c r="X484" s="994"/>
      <c r="Y484" s="995"/>
      <c r="Z484" s="996"/>
      <c r="AA484" s="1000"/>
      <c r="AB484" s="1000"/>
      <c r="AC484" s="238"/>
      <c r="AD484" s="238"/>
      <c r="AE484" s="238"/>
      <c r="AF484" s="238"/>
      <c r="AL484" s="342"/>
    </row>
    <row r="485" spans="1:38" s="220" customFormat="1" ht="26.5" customHeight="1">
      <c r="A485" s="343"/>
      <c r="B485" s="343"/>
      <c r="C485" s="343"/>
      <c r="D485" s="238"/>
      <c r="E485" s="993"/>
      <c r="F485" s="993"/>
      <c r="G485" s="997"/>
      <c r="H485" s="998"/>
      <c r="I485" s="999"/>
      <c r="J485" s="1000"/>
      <c r="K485" s="1000"/>
      <c r="L485" s="238"/>
      <c r="M485" s="238"/>
      <c r="N485" s="238"/>
      <c r="O485" s="238"/>
      <c r="P485" s="238"/>
      <c r="Q485" s="238"/>
      <c r="R485" s="343"/>
      <c r="S485" s="343"/>
      <c r="T485" s="343"/>
      <c r="U485" s="238"/>
      <c r="V485" s="993"/>
      <c r="W485" s="993"/>
      <c r="X485" s="997"/>
      <c r="Y485" s="998"/>
      <c r="Z485" s="999"/>
      <c r="AA485" s="1000"/>
      <c r="AB485" s="1000"/>
      <c r="AC485" s="238"/>
      <c r="AD485" s="238"/>
      <c r="AE485" s="238"/>
      <c r="AF485" s="238"/>
      <c r="AL485" s="342"/>
    </row>
    <row r="486" spans="1:38" s="220" customFormat="1" ht="26.5" customHeight="1">
      <c r="A486" s="238"/>
      <c r="B486" s="238"/>
      <c r="C486" s="238"/>
      <c r="D486" s="238"/>
      <c r="E486" s="350"/>
      <c r="F486" s="350"/>
      <c r="G486" s="350"/>
      <c r="H486" s="350"/>
      <c r="I486" s="350"/>
      <c r="J486" s="238"/>
      <c r="K486" s="238"/>
      <c r="L486" s="238"/>
      <c r="M486" s="238"/>
      <c r="N486" s="238"/>
      <c r="O486" s="238"/>
      <c r="P486" s="238"/>
      <c r="Q486" s="238"/>
      <c r="R486" s="238"/>
      <c r="S486" s="238"/>
      <c r="T486" s="238"/>
      <c r="U486" s="238"/>
      <c r="V486" s="350"/>
      <c r="W486" s="350"/>
      <c r="X486" s="350"/>
      <c r="Y486" s="350"/>
      <c r="Z486" s="350"/>
      <c r="AA486" s="238"/>
      <c r="AB486" s="238"/>
      <c r="AC486" s="238"/>
      <c r="AD486" s="238"/>
      <c r="AE486" s="238"/>
      <c r="AF486" s="238"/>
      <c r="AL486" s="342"/>
    </row>
    <row r="487" spans="1:38" s="220" customFormat="1" ht="26.5" customHeight="1">
      <c r="A487" s="1004" t="str">
        <f>IF(G487="","",VLOOKUP(G487,$AI$1:$AK$1023,2,0))</f>
        <v/>
      </c>
      <c r="B487" s="1005"/>
      <c r="C487" s="1005"/>
      <c r="D487" s="1005"/>
      <c r="E487" s="1005"/>
      <c r="F487" s="1006"/>
      <c r="G487" s="352"/>
      <c r="H487" s="1007" t="s">
        <v>613</v>
      </c>
      <c r="I487" s="352"/>
      <c r="J487" s="1004" t="str">
        <f>IF(I487="","",VLOOKUP(I487,$AI$1:$AK$1023,2,0))</f>
        <v/>
      </c>
      <c r="K487" s="1005"/>
      <c r="L487" s="1005"/>
      <c r="M487" s="1005"/>
      <c r="N487" s="1005"/>
      <c r="O487" s="1006"/>
      <c r="P487" s="238"/>
      <c r="Q487" s="238"/>
      <c r="R487" s="1004" t="str">
        <f>IF(X487="","",VLOOKUP(X487,$AI$1:$AK$1023,2,0))</f>
        <v/>
      </c>
      <c r="S487" s="1005"/>
      <c r="T487" s="1005"/>
      <c r="U487" s="1005"/>
      <c r="V487" s="1005"/>
      <c r="W487" s="1006"/>
      <c r="X487" s="352"/>
      <c r="Y487" s="1007" t="s">
        <v>613</v>
      </c>
      <c r="Z487" s="352"/>
      <c r="AA487" s="1004" t="str">
        <f>IF(Z487="","",VLOOKUP(Z487,$AI$1:$AK$1023,2,0))</f>
        <v/>
      </c>
      <c r="AB487" s="1005"/>
      <c r="AC487" s="1005"/>
      <c r="AD487" s="1005"/>
      <c r="AE487" s="1005"/>
      <c r="AF487" s="1006"/>
      <c r="AL487" s="342"/>
    </row>
    <row r="488" spans="1:38" s="220" customFormat="1" ht="26.5" customHeight="1">
      <c r="A488" s="837" t="str">
        <f>IF(G487="","",VLOOKUP(G487,$AI$1:$AK$1023,3,0))</f>
        <v/>
      </c>
      <c r="B488" s="838"/>
      <c r="C488" s="838"/>
      <c r="D488" s="838"/>
      <c r="E488" s="838"/>
      <c r="F488" s="839"/>
      <c r="G488" s="350"/>
      <c r="H488" s="1007"/>
      <c r="I488" s="350"/>
      <c r="J488" s="837" t="str">
        <f>IF(I487="","",VLOOKUP(I487,$AI$1:$AK$1023,3,0))</f>
        <v/>
      </c>
      <c r="K488" s="838"/>
      <c r="L488" s="838"/>
      <c r="M488" s="838"/>
      <c r="N488" s="838"/>
      <c r="O488" s="839"/>
      <c r="P488" s="238"/>
      <c r="Q488" s="238"/>
      <c r="R488" s="837" t="str">
        <f>IF(X487="","",VLOOKUP(X487,$AI$1:$AK$1023,3,0))</f>
        <v/>
      </c>
      <c r="S488" s="838"/>
      <c r="T488" s="838"/>
      <c r="U488" s="838"/>
      <c r="V488" s="838"/>
      <c r="W488" s="839"/>
      <c r="X488" s="350"/>
      <c r="Y488" s="1007"/>
      <c r="Z488" s="350"/>
      <c r="AA488" s="837" t="str">
        <f>IF(Z487="","",VLOOKUP(Z487,$AI$1:$AK$1023,3,0))</f>
        <v/>
      </c>
      <c r="AB488" s="838"/>
      <c r="AC488" s="838"/>
      <c r="AD488" s="838"/>
      <c r="AE488" s="838"/>
      <c r="AF488" s="839"/>
      <c r="AL488" s="342"/>
    </row>
    <row r="489" spans="1:38" s="220" customFormat="1" ht="26.5" customHeight="1">
      <c r="A489" s="238"/>
      <c r="B489" s="238"/>
      <c r="C489" s="238"/>
      <c r="D489" s="238"/>
      <c r="E489" s="350"/>
      <c r="F489" s="350"/>
      <c r="G489" s="350"/>
      <c r="H489" s="350"/>
      <c r="I489" s="350"/>
      <c r="J489" s="238"/>
      <c r="K489" s="238"/>
      <c r="L489" s="238"/>
      <c r="M489" s="238"/>
      <c r="N489" s="238"/>
      <c r="O489" s="238"/>
      <c r="P489" s="238"/>
      <c r="Q489" s="238"/>
      <c r="R489" s="238"/>
      <c r="S489" s="238"/>
      <c r="T489" s="238"/>
      <c r="U489" s="238"/>
      <c r="V489" s="350"/>
      <c r="W489" s="350"/>
      <c r="X489" s="350"/>
      <c r="Y489" s="350"/>
      <c r="Z489" s="350"/>
      <c r="AA489" s="238"/>
      <c r="AB489" s="238"/>
      <c r="AC489" s="238"/>
      <c r="AD489" s="238"/>
      <c r="AE489" s="238"/>
      <c r="AF489" s="238"/>
      <c r="AL489" s="342"/>
    </row>
    <row r="490" spans="1:38" s="220" customFormat="1" ht="26.5" customHeight="1">
      <c r="A490" s="238"/>
      <c r="B490" s="238"/>
      <c r="C490" s="1003"/>
      <c r="D490" s="1003"/>
      <c r="E490" s="350"/>
      <c r="F490" s="350"/>
      <c r="G490" s="350"/>
      <c r="H490" s="350"/>
      <c r="I490" s="350"/>
      <c r="J490" s="238"/>
      <c r="K490" s="238"/>
      <c r="L490" s="1003"/>
      <c r="M490" s="1003"/>
      <c r="N490" s="238"/>
      <c r="O490" s="238"/>
      <c r="P490" s="238"/>
      <c r="Q490" s="238"/>
      <c r="R490" s="238"/>
      <c r="S490" s="238"/>
      <c r="T490" s="1003"/>
      <c r="U490" s="1003"/>
      <c r="V490" s="350"/>
      <c r="W490" s="350"/>
      <c r="X490" s="350"/>
      <c r="Y490" s="350"/>
      <c r="Z490" s="350"/>
      <c r="AA490" s="238"/>
      <c r="AB490" s="238"/>
      <c r="AC490" s="1003"/>
      <c r="AD490" s="1003"/>
      <c r="AE490" s="238"/>
      <c r="AF490" s="238"/>
      <c r="AL490" s="342"/>
    </row>
    <row r="491" spans="1:38" s="220" customFormat="1" ht="26.5" customHeight="1">
      <c r="A491" s="238"/>
      <c r="B491" s="238"/>
      <c r="C491" s="1003"/>
      <c r="D491" s="1003"/>
      <c r="E491" s="350"/>
      <c r="F491" s="350"/>
      <c r="G491" s="350"/>
      <c r="H491" s="350"/>
      <c r="I491" s="350"/>
      <c r="J491" s="238"/>
      <c r="K491" s="238"/>
      <c r="L491" s="1003"/>
      <c r="M491" s="1003"/>
      <c r="N491" s="238"/>
      <c r="O491" s="238"/>
      <c r="P491" s="238"/>
      <c r="Q491" s="238"/>
      <c r="R491" s="238"/>
      <c r="S491" s="238"/>
      <c r="T491" s="1003"/>
      <c r="U491" s="1003"/>
      <c r="V491" s="350"/>
      <c r="W491" s="350"/>
      <c r="X491" s="350"/>
      <c r="Y491" s="350"/>
      <c r="Z491" s="350"/>
      <c r="AA491" s="238"/>
      <c r="AB491" s="238"/>
      <c r="AC491" s="1003"/>
      <c r="AD491" s="1003"/>
      <c r="AE491" s="238"/>
      <c r="AF491" s="238"/>
      <c r="AL491" s="342"/>
    </row>
    <row r="492" spans="1:38" s="220" customFormat="1" ht="26.5" customHeight="1">
      <c r="A492" s="238"/>
      <c r="B492" s="238"/>
      <c r="C492" s="238"/>
      <c r="D492" s="238"/>
      <c r="E492" s="350"/>
      <c r="F492" s="350"/>
      <c r="G492" s="350"/>
      <c r="H492" s="350"/>
      <c r="I492" s="350"/>
      <c r="J492" s="238"/>
      <c r="K492" s="238"/>
      <c r="L492" s="238"/>
      <c r="M492" s="238"/>
      <c r="N492" s="238"/>
      <c r="O492" s="238"/>
      <c r="P492" s="238"/>
      <c r="Q492" s="238"/>
      <c r="R492" s="238"/>
      <c r="S492" s="238"/>
      <c r="T492" s="238"/>
      <c r="U492" s="238"/>
      <c r="V492" s="350"/>
      <c r="W492" s="350"/>
      <c r="X492" s="350"/>
      <c r="Y492" s="350"/>
      <c r="Z492" s="350"/>
      <c r="AA492" s="238"/>
      <c r="AB492" s="238"/>
      <c r="AC492" s="238"/>
      <c r="AD492" s="238"/>
      <c r="AE492" s="238"/>
      <c r="AF492" s="238"/>
      <c r="AL492" s="342"/>
    </row>
    <row r="493" spans="1:38" s="220" customFormat="1" ht="26.5" customHeight="1">
      <c r="A493" s="353"/>
      <c r="B493" s="238"/>
      <c r="C493" s="354"/>
      <c r="D493" s="355"/>
      <c r="E493" s="356"/>
      <c r="F493" s="356"/>
      <c r="G493" s="356"/>
      <c r="H493" s="356"/>
      <c r="I493" s="356"/>
      <c r="J493" s="355"/>
      <c r="K493" s="355"/>
      <c r="L493" s="355"/>
      <c r="M493" s="357"/>
      <c r="N493" s="238"/>
      <c r="O493" s="238"/>
      <c r="P493" s="238"/>
      <c r="Q493" s="238"/>
      <c r="R493" s="353"/>
      <c r="S493" s="238"/>
      <c r="T493" s="354"/>
      <c r="U493" s="355"/>
      <c r="V493" s="356"/>
      <c r="W493" s="356"/>
      <c r="X493" s="356"/>
      <c r="Y493" s="356"/>
      <c r="Z493" s="356"/>
      <c r="AA493" s="355"/>
      <c r="AB493" s="355"/>
      <c r="AC493" s="355"/>
      <c r="AD493" s="357"/>
      <c r="AE493" s="238"/>
      <c r="AF493" s="238"/>
      <c r="AL493" s="342"/>
    </row>
    <row r="494" spans="1:38" s="220" customFormat="1" ht="26.5" customHeight="1" thickBot="1">
      <c r="A494" s="353"/>
      <c r="B494" s="238"/>
      <c r="C494" s="266"/>
      <c r="D494" s="358"/>
      <c r="E494" s="359"/>
      <c r="F494" s="1002"/>
      <c r="G494" s="1002"/>
      <c r="H494" s="360"/>
      <c r="I494" s="1002"/>
      <c r="J494" s="1002"/>
      <c r="K494" s="358"/>
      <c r="L494" s="358"/>
      <c r="M494" s="361"/>
      <c r="N494" s="238"/>
      <c r="O494" s="238"/>
      <c r="P494" s="238"/>
      <c r="Q494" s="238"/>
      <c r="R494" s="353"/>
      <c r="S494" s="238"/>
      <c r="T494" s="266"/>
      <c r="U494" s="358"/>
      <c r="V494" s="359"/>
      <c r="W494" s="1002"/>
      <c r="X494" s="1002"/>
      <c r="Y494" s="360"/>
      <c r="Z494" s="1002"/>
      <c r="AA494" s="1002"/>
      <c r="AB494" s="358"/>
      <c r="AC494" s="358"/>
      <c r="AD494" s="361"/>
      <c r="AE494" s="238"/>
      <c r="AF494" s="238"/>
      <c r="AL494" s="342"/>
    </row>
    <row r="495" spans="1:38" s="220" customFormat="1" ht="26.5" customHeight="1">
      <c r="A495" s="353"/>
      <c r="B495" s="238"/>
      <c r="C495" s="266"/>
      <c r="D495" s="358"/>
      <c r="E495" s="359"/>
      <c r="F495" s="1002"/>
      <c r="G495" s="1002"/>
      <c r="H495" s="359"/>
      <c r="I495" s="1002"/>
      <c r="J495" s="1002"/>
      <c r="K495" s="358"/>
      <c r="L495" s="358"/>
      <c r="M495" s="361"/>
      <c r="N495" s="238"/>
      <c r="O495" s="238"/>
      <c r="P495" s="238"/>
      <c r="Q495" s="238"/>
      <c r="R495" s="353"/>
      <c r="S495" s="238"/>
      <c r="T495" s="266"/>
      <c r="U495" s="358"/>
      <c r="V495" s="359"/>
      <c r="W495" s="1002"/>
      <c r="X495" s="1002"/>
      <c r="Y495" s="359"/>
      <c r="Z495" s="1002"/>
      <c r="AA495" s="1002"/>
      <c r="AB495" s="358"/>
      <c r="AC495" s="358"/>
      <c r="AD495" s="361"/>
      <c r="AE495" s="238"/>
      <c r="AF495" s="238"/>
      <c r="AL495" s="342"/>
    </row>
    <row r="496" spans="1:38" s="220" customFormat="1" ht="26.5" customHeight="1" thickBot="1">
      <c r="A496" s="353"/>
      <c r="B496" s="238"/>
      <c r="C496" s="266"/>
      <c r="D496" s="358"/>
      <c r="E496" s="359"/>
      <c r="F496" s="1002"/>
      <c r="G496" s="1002"/>
      <c r="H496" s="360"/>
      <c r="I496" s="1002"/>
      <c r="J496" s="1002"/>
      <c r="K496" s="358"/>
      <c r="L496" s="358"/>
      <c r="M496" s="361"/>
      <c r="N496" s="238"/>
      <c r="O496" s="238"/>
      <c r="P496" s="238"/>
      <c r="Q496" s="238"/>
      <c r="R496" s="353"/>
      <c r="S496" s="238"/>
      <c r="T496" s="266"/>
      <c r="U496" s="358"/>
      <c r="V496" s="359"/>
      <c r="W496" s="1002"/>
      <c r="X496" s="1002"/>
      <c r="Y496" s="360"/>
      <c r="Z496" s="1002"/>
      <c r="AA496" s="1002"/>
      <c r="AB496" s="358"/>
      <c r="AC496" s="358"/>
      <c r="AD496" s="361"/>
      <c r="AE496" s="238"/>
      <c r="AF496" s="238"/>
      <c r="AL496" s="342"/>
    </row>
    <row r="497" spans="1:38" s="220" customFormat="1" ht="26.5" customHeight="1">
      <c r="A497" s="353"/>
      <c r="B497" s="238"/>
      <c r="C497" s="266"/>
      <c r="D497" s="358"/>
      <c r="E497" s="359"/>
      <c r="F497" s="1002"/>
      <c r="G497" s="1002"/>
      <c r="H497" s="359"/>
      <c r="I497" s="1002"/>
      <c r="J497" s="1002"/>
      <c r="K497" s="358"/>
      <c r="L497" s="358"/>
      <c r="M497" s="361"/>
      <c r="N497" s="238"/>
      <c r="O497" s="238"/>
      <c r="P497" s="238"/>
      <c r="Q497" s="238"/>
      <c r="R497" s="353"/>
      <c r="S497" s="238"/>
      <c r="T497" s="266"/>
      <c r="U497" s="358"/>
      <c r="V497" s="359"/>
      <c r="W497" s="1002"/>
      <c r="X497" s="1002"/>
      <c r="Y497" s="359"/>
      <c r="Z497" s="1002"/>
      <c r="AA497" s="1002"/>
      <c r="AB497" s="358"/>
      <c r="AC497" s="358"/>
      <c r="AD497" s="361"/>
      <c r="AE497" s="238"/>
      <c r="AF497" s="238"/>
      <c r="AL497" s="342"/>
    </row>
    <row r="498" spans="1:38" s="220" customFormat="1" ht="26.5" customHeight="1" thickBot="1">
      <c r="A498" s="353"/>
      <c r="B498" s="238"/>
      <c r="C498" s="266"/>
      <c r="D498" s="358"/>
      <c r="E498" s="359"/>
      <c r="F498" s="1002"/>
      <c r="G498" s="1002"/>
      <c r="H498" s="360"/>
      <c r="I498" s="1002"/>
      <c r="J498" s="1002"/>
      <c r="K498" s="358"/>
      <c r="L498" s="358"/>
      <c r="M498" s="361"/>
      <c r="N498" s="238"/>
      <c r="O498" s="238"/>
      <c r="P498" s="238"/>
      <c r="Q498" s="238"/>
      <c r="R498" s="353"/>
      <c r="S498" s="238"/>
      <c r="T498" s="266"/>
      <c r="U498" s="358"/>
      <c r="V498" s="359"/>
      <c r="W498" s="1002"/>
      <c r="X498" s="1002"/>
      <c r="Y498" s="360"/>
      <c r="Z498" s="1002"/>
      <c r="AA498" s="1002"/>
      <c r="AB498" s="358"/>
      <c r="AC498" s="358"/>
      <c r="AD498" s="361"/>
      <c r="AE498" s="238"/>
      <c r="AF498" s="238"/>
      <c r="AL498" s="342"/>
    </row>
    <row r="499" spans="1:38" s="220" customFormat="1" ht="26.5" customHeight="1">
      <c r="A499" s="353"/>
      <c r="B499" s="238"/>
      <c r="C499" s="266"/>
      <c r="D499" s="358"/>
      <c r="E499" s="359"/>
      <c r="F499" s="1002"/>
      <c r="G499" s="1002"/>
      <c r="H499" s="359"/>
      <c r="I499" s="1002"/>
      <c r="J499" s="1002"/>
      <c r="K499" s="358"/>
      <c r="L499" s="358"/>
      <c r="M499" s="361"/>
      <c r="N499" s="238"/>
      <c r="O499" s="238"/>
      <c r="P499" s="238"/>
      <c r="Q499" s="238"/>
      <c r="R499" s="353"/>
      <c r="S499" s="238"/>
      <c r="T499" s="266"/>
      <c r="U499" s="358"/>
      <c r="V499" s="359"/>
      <c r="W499" s="1002"/>
      <c r="X499" s="1002"/>
      <c r="Y499" s="359"/>
      <c r="Z499" s="1002"/>
      <c r="AA499" s="1002"/>
      <c r="AB499" s="358"/>
      <c r="AC499" s="358"/>
      <c r="AD499" s="361"/>
      <c r="AE499" s="238"/>
      <c r="AF499" s="238"/>
      <c r="AL499" s="342"/>
    </row>
    <row r="500" spans="1:38" s="220" customFormat="1" ht="26.5" customHeight="1" thickBot="1">
      <c r="A500" s="353"/>
      <c r="B500" s="238"/>
      <c r="C500" s="266"/>
      <c r="D500" s="358"/>
      <c r="E500" s="359"/>
      <c r="F500" s="1002"/>
      <c r="G500" s="1002"/>
      <c r="H500" s="360"/>
      <c r="I500" s="1002"/>
      <c r="J500" s="1002"/>
      <c r="K500" s="358"/>
      <c r="L500" s="358"/>
      <c r="M500" s="361"/>
      <c r="N500" s="238"/>
      <c r="O500" s="238"/>
      <c r="P500" s="238"/>
      <c r="Q500" s="238"/>
      <c r="R500" s="353"/>
      <c r="S500" s="238"/>
      <c r="T500" s="266"/>
      <c r="U500" s="358"/>
      <c r="V500" s="359"/>
      <c r="W500" s="1002"/>
      <c r="X500" s="1002"/>
      <c r="Y500" s="360"/>
      <c r="Z500" s="1002"/>
      <c r="AA500" s="1002"/>
      <c r="AB500" s="358"/>
      <c r="AC500" s="358"/>
      <c r="AD500" s="361"/>
      <c r="AE500" s="238"/>
      <c r="AF500" s="238"/>
      <c r="AL500" s="342"/>
    </row>
    <row r="501" spans="1:38" s="220" customFormat="1" ht="26.5" customHeight="1">
      <c r="A501" s="353"/>
      <c r="B501" s="238"/>
      <c r="C501" s="266"/>
      <c r="D501" s="358"/>
      <c r="E501" s="359"/>
      <c r="F501" s="1002"/>
      <c r="G501" s="1002"/>
      <c r="H501" s="359"/>
      <c r="I501" s="1002"/>
      <c r="J501" s="1002"/>
      <c r="K501" s="358"/>
      <c r="L501" s="358"/>
      <c r="M501" s="361"/>
      <c r="N501" s="238"/>
      <c r="O501" s="238"/>
      <c r="P501" s="238"/>
      <c r="Q501" s="238"/>
      <c r="R501" s="353"/>
      <c r="S501" s="238"/>
      <c r="T501" s="266"/>
      <c r="U501" s="358"/>
      <c r="V501" s="359"/>
      <c r="W501" s="1002"/>
      <c r="X501" s="1002"/>
      <c r="Y501" s="359"/>
      <c r="Z501" s="1002"/>
      <c r="AA501" s="1002"/>
      <c r="AB501" s="358"/>
      <c r="AC501" s="358"/>
      <c r="AD501" s="361"/>
      <c r="AE501" s="238"/>
      <c r="AF501" s="238"/>
      <c r="AL501" s="342"/>
    </row>
    <row r="502" spans="1:38" s="220" customFormat="1" ht="26.5" customHeight="1" thickBot="1">
      <c r="A502" s="353"/>
      <c r="B502" s="238"/>
      <c r="C502" s="266"/>
      <c r="D502" s="358"/>
      <c r="E502" s="359"/>
      <c r="F502" s="1002"/>
      <c r="G502" s="1002"/>
      <c r="H502" s="360"/>
      <c r="I502" s="1002"/>
      <c r="J502" s="1002"/>
      <c r="K502" s="358"/>
      <c r="L502" s="358"/>
      <c r="M502" s="361"/>
      <c r="N502" s="238"/>
      <c r="O502" s="238"/>
      <c r="P502" s="238"/>
      <c r="Q502" s="238"/>
      <c r="R502" s="353"/>
      <c r="S502" s="238"/>
      <c r="T502" s="266"/>
      <c r="U502" s="358"/>
      <c r="V502" s="359"/>
      <c r="W502" s="1002"/>
      <c r="X502" s="1002"/>
      <c r="Y502" s="360"/>
      <c r="Z502" s="1002"/>
      <c r="AA502" s="1002"/>
      <c r="AB502" s="358"/>
      <c r="AC502" s="358"/>
      <c r="AD502" s="361"/>
      <c r="AE502" s="238"/>
      <c r="AF502" s="238"/>
      <c r="AL502" s="342"/>
    </row>
    <row r="503" spans="1:38" s="220" customFormat="1" ht="26.5" customHeight="1">
      <c r="A503" s="238"/>
      <c r="B503" s="238"/>
      <c r="C503" s="266"/>
      <c r="D503" s="358"/>
      <c r="E503" s="359"/>
      <c r="F503" s="1002"/>
      <c r="G503" s="1002"/>
      <c r="H503" s="359"/>
      <c r="I503" s="1002"/>
      <c r="J503" s="1002"/>
      <c r="K503" s="358"/>
      <c r="L503" s="358"/>
      <c r="M503" s="361"/>
      <c r="N503" s="238"/>
      <c r="O503" s="238"/>
      <c r="P503" s="238"/>
      <c r="Q503" s="238"/>
      <c r="R503" s="238"/>
      <c r="S503" s="238"/>
      <c r="T503" s="266"/>
      <c r="U503" s="358"/>
      <c r="V503" s="359"/>
      <c r="W503" s="1002"/>
      <c r="X503" s="1002"/>
      <c r="Y503" s="359"/>
      <c r="Z503" s="1002"/>
      <c r="AA503" s="1002"/>
      <c r="AB503" s="358"/>
      <c r="AC503" s="358"/>
      <c r="AD503" s="361"/>
      <c r="AE503" s="238"/>
      <c r="AF503" s="238"/>
      <c r="AL503" s="342"/>
    </row>
    <row r="504" spans="1:38" s="220" customFormat="1" ht="26.5" customHeight="1">
      <c r="A504" s="238"/>
      <c r="B504" s="238"/>
      <c r="C504" s="362"/>
      <c r="D504" s="363"/>
      <c r="E504" s="279"/>
      <c r="F504" s="279"/>
      <c r="G504" s="279"/>
      <c r="H504" s="279"/>
      <c r="I504" s="279"/>
      <c r="J504" s="363"/>
      <c r="K504" s="363"/>
      <c r="L504" s="363"/>
      <c r="M504" s="364"/>
      <c r="N504" s="238"/>
      <c r="O504" s="238"/>
      <c r="P504" s="238"/>
      <c r="Q504" s="238"/>
      <c r="R504" s="238"/>
      <c r="S504" s="238"/>
      <c r="T504" s="362"/>
      <c r="U504" s="363"/>
      <c r="V504" s="279"/>
      <c r="W504" s="279"/>
      <c r="X504" s="279"/>
      <c r="Y504" s="279"/>
      <c r="Z504" s="279"/>
      <c r="AA504" s="363"/>
      <c r="AB504" s="363"/>
      <c r="AC504" s="363"/>
      <c r="AD504" s="364"/>
      <c r="AE504" s="238"/>
      <c r="AF504" s="238"/>
      <c r="AL504" s="342"/>
    </row>
    <row r="505" spans="1:38" ht="8.25" customHeight="1"/>
    <row r="506" spans="1:38" s="220" customFormat="1" ht="26.25" customHeight="1">
      <c r="A506" s="238"/>
      <c r="B506" s="238"/>
      <c r="C506" s="238"/>
      <c r="D506" s="238"/>
      <c r="E506" s="768" t="s">
        <v>608</v>
      </c>
      <c r="F506" s="768"/>
      <c r="G506" s="768" t="s">
        <v>609</v>
      </c>
      <c r="H506" s="768"/>
      <c r="I506" s="768"/>
      <c r="J506" s="1001" t="s">
        <v>610</v>
      </c>
      <c r="K506" s="1001"/>
      <c r="L506" s="238"/>
      <c r="M506" s="238"/>
      <c r="N506" s="238"/>
      <c r="O506" s="238"/>
      <c r="P506" s="238"/>
      <c r="Q506" s="238"/>
      <c r="R506" s="238"/>
      <c r="S506" s="238"/>
      <c r="T506" s="238"/>
      <c r="U506" s="238"/>
      <c r="V506" s="768" t="s">
        <v>608</v>
      </c>
      <c r="W506" s="768"/>
      <c r="X506" s="768" t="s">
        <v>609</v>
      </c>
      <c r="Y506" s="768"/>
      <c r="Z506" s="768"/>
      <c r="AA506" s="1001" t="s">
        <v>610</v>
      </c>
      <c r="AB506" s="1001"/>
      <c r="AC506" s="238"/>
      <c r="AD506" s="238"/>
      <c r="AE506" s="238"/>
      <c r="AF506" s="238"/>
      <c r="AG506" s="238"/>
      <c r="AH506" s="238"/>
      <c r="AL506" s="342"/>
    </row>
    <row r="507" spans="1:38" s="220" customFormat="1" ht="26.5" customHeight="1">
      <c r="A507" s="343"/>
      <c r="B507" s="343"/>
      <c r="C507" s="343"/>
      <c r="D507" s="238"/>
      <c r="E507" s="992"/>
      <c r="F507" s="993"/>
      <c r="G507" s="994"/>
      <c r="H507" s="995"/>
      <c r="I507" s="996"/>
      <c r="J507" s="1000"/>
      <c r="K507" s="1000"/>
      <c r="L507" s="238"/>
      <c r="M507" s="238"/>
      <c r="N507" s="238"/>
      <c r="O507" s="238"/>
      <c r="P507" s="238"/>
      <c r="Q507" s="238"/>
      <c r="R507" s="343"/>
      <c r="S507" s="343"/>
      <c r="T507" s="343"/>
      <c r="U507" s="238"/>
      <c r="V507" s="992"/>
      <c r="W507" s="993"/>
      <c r="X507" s="994"/>
      <c r="Y507" s="995"/>
      <c r="Z507" s="996"/>
      <c r="AA507" s="1000"/>
      <c r="AB507" s="1000"/>
      <c r="AC507" s="238"/>
      <c r="AD507" s="238"/>
      <c r="AE507" s="238"/>
      <c r="AF507" s="238"/>
      <c r="AL507" s="342"/>
    </row>
    <row r="508" spans="1:38" s="220" customFormat="1" ht="26.5" customHeight="1">
      <c r="A508" s="343"/>
      <c r="B508" s="343"/>
      <c r="C508" s="343"/>
      <c r="D508" s="238"/>
      <c r="E508" s="993"/>
      <c r="F508" s="993"/>
      <c r="G508" s="997"/>
      <c r="H508" s="998"/>
      <c r="I508" s="999"/>
      <c r="J508" s="1000"/>
      <c r="K508" s="1000"/>
      <c r="L508" s="238"/>
      <c r="M508" s="238"/>
      <c r="N508" s="238"/>
      <c r="O508" s="238"/>
      <c r="P508" s="238"/>
      <c r="Q508" s="238"/>
      <c r="R508" s="343"/>
      <c r="S508" s="343"/>
      <c r="T508" s="343"/>
      <c r="U508" s="238"/>
      <c r="V508" s="993"/>
      <c r="W508" s="993"/>
      <c r="X508" s="997"/>
      <c r="Y508" s="998"/>
      <c r="Z508" s="999"/>
      <c r="AA508" s="1000"/>
      <c r="AB508" s="1000"/>
      <c r="AC508" s="238"/>
      <c r="AD508" s="238"/>
      <c r="AE508" s="238"/>
      <c r="AF508" s="238"/>
      <c r="AL508" s="342"/>
    </row>
    <row r="509" spans="1:38" s="220" customFormat="1" ht="26.5" customHeight="1">
      <c r="A509" s="238"/>
      <c r="B509" s="238"/>
      <c r="C509" s="238"/>
      <c r="D509" s="238"/>
      <c r="E509" s="350"/>
      <c r="F509" s="350"/>
      <c r="G509" s="350"/>
      <c r="H509" s="350"/>
      <c r="I509" s="350"/>
      <c r="J509" s="238"/>
      <c r="K509" s="238"/>
      <c r="L509" s="238"/>
      <c r="M509" s="238"/>
      <c r="N509" s="238"/>
      <c r="O509" s="238"/>
      <c r="P509" s="238"/>
      <c r="Q509" s="238"/>
      <c r="R509" s="238"/>
      <c r="S509" s="238"/>
      <c r="T509" s="238"/>
      <c r="U509" s="238"/>
      <c r="V509" s="350"/>
      <c r="W509" s="350"/>
      <c r="X509" s="350"/>
      <c r="Y509" s="350"/>
      <c r="Z509" s="350"/>
      <c r="AA509" s="238"/>
      <c r="AB509" s="238"/>
      <c r="AC509" s="238"/>
      <c r="AD509" s="238"/>
      <c r="AE509" s="238"/>
      <c r="AF509" s="238"/>
      <c r="AL509" s="342"/>
    </row>
    <row r="510" spans="1:38" s="220" customFormat="1" ht="26.5" customHeight="1">
      <c r="A510" s="1004" t="str">
        <f>IF(G510="","",VLOOKUP(G510,$AI$1:$AK$1023,2,0))</f>
        <v/>
      </c>
      <c r="B510" s="1005"/>
      <c r="C510" s="1005"/>
      <c r="D510" s="1005"/>
      <c r="E510" s="1005"/>
      <c r="F510" s="1006"/>
      <c r="G510" s="352"/>
      <c r="H510" s="1007" t="s">
        <v>613</v>
      </c>
      <c r="I510" s="352"/>
      <c r="J510" s="1004" t="str">
        <f>IF(I510="","",VLOOKUP(I510,$AI$1:$AK$1023,2,0))</f>
        <v/>
      </c>
      <c r="K510" s="1005"/>
      <c r="L510" s="1005"/>
      <c r="M510" s="1005"/>
      <c r="N510" s="1005"/>
      <c r="O510" s="1006"/>
      <c r="P510" s="238"/>
      <c r="Q510" s="238"/>
      <c r="R510" s="1004" t="str">
        <f>IF(X510="","",VLOOKUP(X510,$AI$1:$AK$1023,2,0))</f>
        <v/>
      </c>
      <c r="S510" s="1005"/>
      <c r="T510" s="1005"/>
      <c r="U510" s="1005"/>
      <c r="V510" s="1005"/>
      <c r="W510" s="1006"/>
      <c r="X510" s="352"/>
      <c r="Y510" s="1007" t="s">
        <v>613</v>
      </c>
      <c r="Z510" s="352"/>
      <c r="AA510" s="1004" t="str">
        <f>IF(Z510="","",VLOOKUP(Z510,$AI$1:$AK$1023,2,0))</f>
        <v/>
      </c>
      <c r="AB510" s="1005"/>
      <c r="AC510" s="1005"/>
      <c r="AD510" s="1005"/>
      <c r="AE510" s="1005"/>
      <c r="AF510" s="1006"/>
      <c r="AL510" s="342"/>
    </row>
    <row r="511" spans="1:38" s="220" customFormat="1" ht="26.5" customHeight="1">
      <c r="A511" s="837" t="str">
        <f>IF(G510="","",VLOOKUP(G510,$AI$1:$AK$1023,3,0))</f>
        <v/>
      </c>
      <c r="B511" s="838"/>
      <c r="C511" s="838"/>
      <c r="D511" s="838"/>
      <c r="E511" s="838"/>
      <c r="F511" s="839"/>
      <c r="G511" s="350"/>
      <c r="H511" s="1007"/>
      <c r="I511" s="350"/>
      <c r="J511" s="837" t="str">
        <f>IF(I510="","",VLOOKUP(I510,$AI$1:$AK$1023,3,0))</f>
        <v/>
      </c>
      <c r="K511" s="838"/>
      <c r="L511" s="838"/>
      <c r="M511" s="838"/>
      <c r="N511" s="838"/>
      <c r="O511" s="839"/>
      <c r="P511" s="238"/>
      <c r="Q511" s="238"/>
      <c r="R511" s="837" t="str">
        <f>IF(X510="","",VLOOKUP(X510,$AI$1:$AK$1023,3,0))</f>
        <v/>
      </c>
      <c r="S511" s="838"/>
      <c r="T511" s="838"/>
      <c r="U511" s="838"/>
      <c r="V511" s="838"/>
      <c r="W511" s="839"/>
      <c r="X511" s="350"/>
      <c r="Y511" s="1007"/>
      <c r="Z511" s="350"/>
      <c r="AA511" s="837" t="str">
        <f>IF(Z510="","",VLOOKUP(Z510,$AI$1:$AK$1023,3,0))</f>
        <v/>
      </c>
      <c r="AB511" s="838"/>
      <c r="AC511" s="838"/>
      <c r="AD511" s="838"/>
      <c r="AE511" s="838"/>
      <c r="AF511" s="839"/>
      <c r="AL511" s="342"/>
    </row>
    <row r="512" spans="1:38" s="220" customFormat="1" ht="26.5" customHeight="1">
      <c r="A512" s="238"/>
      <c r="B512" s="238"/>
      <c r="C512" s="238"/>
      <c r="D512" s="238"/>
      <c r="E512" s="350"/>
      <c r="F512" s="350"/>
      <c r="G512" s="350"/>
      <c r="H512" s="350"/>
      <c r="I512" s="350"/>
      <c r="J512" s="238"/>
      <c r="K512" s="238"/>
      <c r="L512" s="238"/>
      <c r="M512" s="238"/>
      <c r="N512" s="238"/>
      <c r="O512" s="238"/>
      <c r="P512" s="238"/>
      <c r="Q512" s="238"/>
      <c r="R512" s="238"/>
      <c r="S512" s="238"/>
      <c r="T512" s="238"/>
      <c r="U512" s="238"/>
      <c r="V512" s="350"/>
      <c r="W512" s="350"/>
      <c r="X512" s="350"/>
      <c r="Y512" s="350"/>
      <c r="Z512" s="350"/>
      <c r="AA512" s="238"/>
      <c r="AB512" s="238"/>
      <c r="AC512" s="238"/>
      <c r="AD512" s="238"/>
      <c r="AE512" s="238"/>
      <c r="AF512" s="238"/>
      <c r="AL512" s="342"/>
    </row>
    <row r="513" spans="1:38" s="220" customFormat="1" ht="26.5" customHeight="1">
      <c r="A513" s="238"/>
      <c r="B513" s="238"/>
      <c r="C513" s="1003"/>
      <c r="D513" s="1003"/>
      <c r="E513" s="350"/>
      <c r="F513" s="350"/>
      <c r="G513" s="350"/>
      <c r="H513" s="350"/>
      <c r="I513" s="350"/>
      <c r="J513" s="238"/>
      <c r="K513" s="238"/>
      <c r="L513" s="1003"/>
      <c r="M513" s="1003"/>
      <c r="N513" s="238"/>
      <c r="O513" s="238"/>
      <c r="P513" s="238"/>
      <c r="Q513" s="238"/>
      <c r="R513" s="238"/>
      <c r="S513" s="238"/>
      <c r="T513" s="1003"/>
      <c r="U513" s="1003"/>
      <c r="V513" s="350"/>
      <c r="W513" s="350"/>
      <c r="X513" s="350"/>
      <c r="Y513" s="350"/>
      <c r="Z513" s="350"/>
      <c r="AA513" s="238"/>
      <c r="AB513" s="238"/>
      <c r="AC513" s="1003"/>
      <c r="AD513" s="1003"/>
      <c r="AE513" s="238"/>
      <c r="AF513" s="238"/>
      <c r="AL513" s="342"/>
    </row>
    <row r="514" spans="1:38" s="220" customFormat="1" ht="26.5" customHeight="1">
      <c r="A514" s="238"/>
      <c r="B514" s="238"/>
      <c r="C514" s="1003"/>
      <c r="D514" s="1003"/>
      <c r="E514" s="350"/>
      <c r="F514" s="350"/>
      <c r="G514" s="350"/>
      <c r="H514" s="350"/>
      <c r="I514" s="350"/>
      <c r="J514" s="238"/>
      <c r="K514" s="238"/>
      <c r="L514" s="1003"/>
      <c r="M514" s="1003"/>
      <c r="N514" s="238"/>
      <c r="O514" s="238"/>
      <c r="P514" s="238"/>
      <c r="Q514" s="238"/>
      <c r="R514" s="238"/>
      <c r="S514" s="238"/>
      <c r="T514" s="1003"/>
      <c r="U514" s="1003"/>
      <c r="V514" s="350"/>
      <c r="W514" s="350"/>
      <c r="X514" s="350"/>
      <c r="Y514" s="350"/>
      <c r="Z514" s="350"/>
      <c r="AA514" s="238"/>
      <c r="AB514" s="238"/>
      <c r="AC514" s="1003"/>
      <c r="AD514" s="1003"/>
      <c r="AE514" s="238"/>
      <c r="AF514" s="238"/>
      <c r="AL514" s="342"/>
    </row>
    <row r="515" spans="1:38" s="220" customFormat="1" ht="26.5" customHeight="1">
      <c r="A515" s="238"/>
      <c r="B515" s="238"/>
      <c r="C515" s="238"/>
      <c r="D515" s="238"/>
      <c r="E515" s="350"/>
      <c r="F515" s="350"/>
      <c r="G515" s="350"/>
      <c r="H515" s="350"/>
      <c r="I515" s="350"/>
      <c r="J515" s="238"/>
      <c r="K515" s="238"/>
      <c r="L515" s="238"/>
      <c r="M515" s="238"/>
      <c r="N515" s="238"/>
      <c r="O515" s="238"/>
      <c r="P515" s="238"/>
      <c r="Q515" s="238"/>
      <c r="R515" s="238"/>
      <c r="S515" s="238"/>
      <c r="T515" s="238"/>
      <c r="U515" s="238"/>
      <c r="V515" s="350"/>
      <c r="W515" s="350"/>
      <c r="X515" s="350"/>
      <c r="Y515" s="350"/>
      <c r="Z515" s="350"/>
      <c r="AA515" s="238"/>
      <c r="AB515" s="238"/>
      <c r="AC515" s="238"/>
      <c r="AD515" s="238"/>
      <c r="AE515" s="238"/>
      <c r="AF515" s="238"/>
      <c r="AL515" s="342"/>
    </row>
    <row r="516" spans="1:38" s="220" customFormat="1" ht="26.5" customHeight="1">
      <c r="A516" s="353"/>
      <c r="B516" s="238"/>
      <c r="C516" s="354"/>
      <c r="D516" s="355"/>
      <c r="E516" s="356"/>
      <c r="F516" s="356"/>
      <c r="G516" s="356"/>
      <c r="H516" s="356"/>
      <c r="I516" s="356"/>
      <c r="J516" s="355"/>
      <c r="K516" s="355"/>
      <c r="L516" s="355"/>
      <c r="M516" s="357"/>
      <c r="N516" s="238"/>
      <c r="O516" s="238"/>
      <c r="P516" s="238"/>
      <c r="Q516" s="238"/>
      <c r="R516" s="353"/>
      <c r="S516" s="238"/>
      <c r="T516" s="354"/>
      <c r="U516" s="355"/>
      <c r="V516" s="356"/>
      <c r="W516" s="356"/>
      <c r="X516" s="356"/>
      <c r="Y516" s="356"/>
      <c r="Z516" s="356"/>
      <c r="AA516" s="355"/>
      <c r="AB516" s="355"/>
      <c r="AC516" s="355"/>
      <c r="AD516" s="357"/>
      <c r="AE516" s="238"/>
      <c r="AF516" s="238"/>
      <c r="AL516" s="342"/>
    </row>
    <row r="517" spans="1:38" s="220" customFormat="1" ht="26.5" customHeight="1" thickBot="1">
      <c r="A517" s="353"/>
      <c r="B517" s="238"/>
      <c r="C517" s="266"/>
      <c r="D517" s="358"/>
      <c r="E517" s="359"/>
      <c r="F517" s="1002"/>
      <c r="G517" s="1002"/>
      <c r="H517" s="360"/>
      <c r="I517" s="1002"/>
      <c r="J517" s="1002"/>
      <c r="K517" s="358"/>
      <c r="L517" s="358"/>
      <c r="M517" s="361"/>
      <c r="N517" s="238"/>
      <c r="O517" s="238"/>
      <c r="P517" s="238"/>
      <c r="Q517" s="238"/>
      <c r="R517" s="353"/>
      <c r="S517" s="238"/>
      <c r="T517" s="266"/>
      <c r="U517" s="358"/>
      <c r="V517" s="359"/>
      <c r="W517" s="1002"/>
      <c r="X517" s="1002"/>
      <c r="Y517" s="360"/>
      <c r="Z517" s="1002"/>
      <c r="AA517" s="1002"/>
      <c r="AB517" s="358"/>
      <c r="AC517" s="358"/>
      <c r="AD517" s="361"/>
      <c r="AE517" s="238"/>
      <c r="AF517" s="238"/>
      <c r="AL517" s="342"/>
    </row>
    <row r="518" spans="1:38" s="220" customFormat="1" ht="26.5" customHeight="1">
      <c r="A518" s="353"/>
      <c r="B518" s="238"/>
      <c r="C518" s="266"/>
      <c r="D518" s="358"/>
      <c r="E518" s="359"/>
      <c r="F518" s="1002"/>
      <c r="G518" s="1002"/>
      <c r="H518" s="359"/>
      <c r="I518" s="1002"/>
      <c r="J518" s="1002"/>
      <c r="K518" s="358"/>
      <c r="L518" s="358"/>
      <c r="M518" s="361"/>
      <c r="N518" s="238"/>
      <c r="O518" s="238"/>
      <c r="P518" s="238"/>
      <c r="Q518" s="238"/>
      <c r="R518" s="353"/>
      <c r="S518" s="238"/>
      <c r="T518" s="266"/>
      <c r="U518" s="358"/>
      <c r="V518" s="359"/>
      <c r="W518" s="1002"/>
      <c r="X518" s="1002"/>
      <c r="Y518" s="359"/>
      <c r="Z518" s="1002"/>
      <c r="AA518" s="1002"/>
      <c r="AB518" s="358"/>
      <c r="AC518" s="358"/>
      <c r="AD518" s="361"/>
      <c r="AE518" s="238"/>
      <c r="AF518" s="238"/>
      <c r="AL518" s="342"/>
    </row>
    <row r="519" spans="1:38" s="220" customFormat="1" ht="26.5" customHeight="1" thickBot="1">
      <c r="A519" s="353"/>
      <c r="B519" s="238"/>
      <c r="C519" s="266"/>
      <c r="D519" s="358"/>
      <c r="E519" s="359"/>
      <c r="F519" s="1002"/>
      <c r="G519" s="1002"/>
      <c r="H519" s="360"/>
      <c r="I519" s="1002"/>
      <c r="J519" s="1002"/>
      <c r="K519" s="358"/>
      <c r="L519" s="358"/>
      <c r="M519" s="361"/>
      <c r="N519" s="238"/>
      <c r="O519" s="238"/>
      <c r="P519" s="238"/>
      <c r="Q519" s="238"/>
      <c r="R519" s="353"/>
      <c r="S519" s="238"/>
      <c r="T519" s="266"/>
      <c r="U519" s="358"/>
      <c r="V519" s="359"/>
      <c r="W519" s="1002"/>
      <c r="X519" s="1002"/>
      <c r="Y519" s="360"/>
      <c r="Z519" s="1002"/>
      <c r="AA519" s="1002"/>
      <c r="AB519" s="358"/>
      <c r="AC519" s="358"/>
      <c r="AD519" s="361"/>
      <c r="AE519" s="238"/>
      <c r="AF519" s="238"/>
      <c r="AL519" s="342"/>
    </row>
    <row r="520" spans="1:38" s="220" customFormat="1" ht="26.5" customHeight="1">
      <c r="A520" s="353"/>
      <c r="B520" s="238"/>
      <c r="C520" s="266"/>
      <c r="D520" s="358"/>
      <c r="E520" s="359"/>
      <c r="F520" s="1002"/>
      <c r="G520" s="1002"/>
      <c r="H520" s="359"/>
      <c r="I520" s="1002"/>
      <c r="J520" s="1002"/>
      <c r="K520" s="358"/>
      <c r="L520" s="358"/>
      <c r="M520" s="361"/>
      <c r="N520" s="238"/>
      <c r="O520" s="238"/>
      <c r="P520" s="238"/>
      <c r="Q520" s="238"/>
      <c r="R520" s="353"/>
      <c r="S520" s="238"/>
      <c r="T520" s="266"/>
      <c r="U520" s="358"/>
      <c r="V520" s="359"/>
      <c r="W520" s="1002"/>
      <c r="X520" s="1002"/>
      <c r="Y520" s="359"/>
      <c r="Z520" s="1002"/>
      <c r="AA520" s="1002"/>
      <c r="AB520" s="358"/>
      <c r="AC520" s="358"/>
      <c r="AD520" s="361"/>
      <c r="AE520" s="238"/>
      <c r="AF520" s="238"/>
      <c r="AL520" s="342"/>
    </row>
    <row r="521" spans="1:38" s="220" customFormat="1" ht="26.5" customHeight="1" thickBot="1">
      <c r="A521" s="353"/>
      <c r="B521" s="238"/>
      <c r="C521" s="266"/>
      <c r="D521" s="358"/>
      <c r="E521" s="359"/>
      <c r="F521" s="1002"/>
      <c r="G521" s="1002"/>
      <c r="H521" s="360"/>
      <c r="I521" s="1002"/>
      <c r="J521" s="1002"/>
      <c r="K521" s="358"/>
      <c r="L521" s="358"/>
      <c r="M521" s="361"/>
      <c r="N521" s="238"/>
      <c r="O521" s="238"/>
      <c r="P521" s="238"/>
      <c r="Q521" s="238"/>
      <c r="R521" s="353"/>
      <c r="S521" s="238"/>
      <c r="T521" s="266"/>
      <c r="U521" s="358"/>
      <c r="V521" s="359"/>
      <c r="W521" s="1002"/>
      <c r="X521" s="1002"/>
      <c r="Y521" s="360"/>
      <c r="Z521" s="1002"/>
      <c r="AA521" s="1002"/>
      <c r="AB521" s="358"/>
      <c r="AC521" s="358"/>
      <c r="AD521" s="361"/>
      <c r="AE521" s="238"/>
      <c r="AF521" s="238"/>
      <c r="AL521" s="342"/>
    </row>
    <row r="522" spans="1:38" s="220" customFormat="1" ht="26.5" customHeight="1">
      <c r="A522" s="353"/>
      <c r="B522" s="238"/>
      <c r="C522" s="266"/>
      <c r="D522" s="358"/>
      <c r="E522" s="359"/>
      <c r="F522" s="1002"/>
      <c r="G522" s="1002"/>
      <c r="H522" s="359"/>
      <c r="I522" s="1002"/>
      <c r="J522" s="1002"/>
      <c r="K522" s="358"/>
      <c r="L522" s="358"/>
      <c r="M522" s="361"/>
      <c r="N522" s="238"/>
      <c r="O522" s="238"/>
      <c r="P522" s="238"/>
      <c r="Q522" s="238"/>
      <c r="R522" s="353"/>
      <c r="S522" s="238"/>
      <c r="T522" s="266"/>
      <c r="U522" s="358"/>
      <c r="V522" s="359"/>
      <c r="W522" s="1002"/>
      <c r="X522" s="1002"/>
      <c r="Y522" s="359"/>
      <c r="Z522" s="1002"/>
      <c r="AA522" s="1002"/>
      <c r="AB522" s="358"/>
      <c r="AC522" s="358"/>
      <c r="AD522" s="361"/>
      <c r="AE522" s="238"/>
      <c r="AF522" s="238"/>
      <c r="AL522" s="342"/>
    </row>
    <row r="523" spans="1:38" s="220" customFormat="1" ht="26.5" customHeight="1" thickBot="1">
      <c r="A523" s="353"/>
      <c r="B523" s="238"/>
      <c r="C523" s="266"/>
      <c r="D523" s="358"/>
      <c r="E523" s="359"/>
      <c r="F523" s="1002"/>
      <c r="G523" s="1002"/>
      <c r="H523" s="360"/>
      <c r="I523" s="1002"/>
      <c r="J523" s="1002"/>
      <c r="K523" s="358"/>
      <c r="L523" s="358"/>
      <c r="M523" s="361"/>
      <c r="N523" s="238"/>
      <c r="O523" s="238"/>
      <c r="P523" s="238"/>
      <c r="Q523" s="238"/>
      <c r="R523" s="353"/>
      <c r="S523" s="238"/>
      <c r="T523" s="266"/>
      <c r="U523" s="358"/>
      <c r="V523" s="359"/>
      <c r="W523" s="1002"/>
      <c r="X523" s="1002"/>
      <c r="Y523" s="360"/>
      <c r="Z523" s="1002"/>
      <c r="AA523" s="1002"/>
      <c r="AB523" s="358"/>
      <c r="AC523" s="358"/>
      <c r="AD523" s="361"/>
      <c r="AE523" s="238"/>
      <c r="AF523" s="238"/>
      <c r="AL523" s="342"/>
    </row>
    <row r="524" spans="1:38" s="220" customFormat="1" ht="26.5" customHeight="1">
      <c r="A524" s="353"/>
      <c r="B524" s="238"/>
      <c r="C524" s="266"/>
      <c r="D524" s="358"/>
      <c r="E524" s="359"/>
      <c r="F524" s="1002"/>
      <c r="G524" s="1002"/>
      <c r="H524" s="359"/>
      <c r="I524" s="1002"/>
      <c r="J524" s="1002"/>
      <c r="K524" s="358"/>
      <c r="L524" s="358"/>
      <c r="M524" s="361"/>
      <c r="N524" s="238"/>
      <c r="O524" s="238"/>
      <c r="P524" s="238"/>
      <c r="Q524" s="238"/>
      <c r="R524" s="353"/>
      <c r="S524" s="238"/>
      <c r="T524" s="266"/>
      <c r="U524" s="358"/>
      <c r="V524" s="359"/>
      <c r="W524" s="1002"/>
      <c r="X524" s="1002"/>
      <c r="Y524" s="359"/>
      <c r="Z524" s="1002"/>
      <c r="AA524" s="1002"/>
      <c r="AB524" s="358"/>
      <c r="AC524" s="358"/>
      <c r="AD524" s="361"/>
      <c r="AE524" s="238"/>
      <c r="AF524" s="238"/>
      <c r="AL524" s="342"/>
    </row>
    <row r="525" spans="1:38" s="220" customFormat="1" ht="26.5" customHeight="1" thickBot="1">
      <c r="A525" s="353"/>
      <c r="B525" s="238"/>
      <c r="C525" s="266"/>
      <c r="D525" s="358"/>
      <c r="E525" s="359"/>
      <c r="F525" s="1002"/>
      <c r="G525" s="1002"/>
      <c r="H525" s="360"/>
      <c r="I525" s="1002"/>
      <c r="J525" s="1002"/>
      <c r="K525" s="358"/>
      <c r="L525" s="358"/>
      <c r="M525" s="361"/>
      <c r="N525" s="238"/>
      <c r="O525" s="238"/>
      <c r="P525" s="238"/>
      <c r="Q525" s="238"/>
      <c r="R525" s="353"/>
      <c r="S525" s="238"/>
      <c r="T525" s="266"/>
      <c r="U525" s="358"/>
      <c r="V525" s="359"/>
      <c r="W525" s="1002"/>
      <c r="X525" s="1002"/>
      <c r="Y525" s="360"/>
      <c r="Z525" s="1002"/>
      <c r="AA525" s="1002"/>
      <c r="AB525" s="358"/>
      <c r="AC525" s="358"/>
      <c r="AD525" s="361"/>
      <c r="AE525" s="238"/>
      <c r="AF525" s="238"/>
      <c r="AL525" s="342"/>
    </row>
    <row r="526" spans="1:38" s="220" customFormat="1" ht="26.5" customHeight="1">
      <c r="A526" s="238"/>
      <c r="B526" s="238"/>
      <c r="C526" s="266"/>
      <c r="D526" s="358"/>
      <c r="E526" s="359"/>
      <c r="F526" s="1002"/>
      <c r="G526" s="1002"/>
      <c r="H526" s="359"/>
      <c r="I526" s="1002"/>
      <c r="J526" s="1002"/>
      <c r="K526" s="358"/>
      <c r="L526" s="358"/>
      <c r="M526" s="361"/>
      <c r="N526" s="238"/>
      <c r="O526" s="238"/>
      <c r="P526" s="238"/>
      <c r="Q526" s="238"/>
      <c r="R526" s="238"/>
      <c r="S526" s="238"/>
      <c r="T526" s="266"/>
      <c r="U526" s="358"/>
      <c r="V526" s="359"/>
      <c r="W526" s="1002"/>
      <c r="X526" s="1002"/>
      <c r="Y526" s="359"/>
      <c r="Z526" s="1002"/>
      <c r="AA526" s="1002"/>
      <c r="AB526" s="358"/>
      <c r="AC526" s="358"/>
      <c r="AD526" s="361"/>
      <c r="AE526" s="238"/>
      <c r="AF526" s="238"/>
      <c r="AL526" s="342"/>
    </row>
    <row r="527" spans="1:38" s="220" customFormat="1" ht="26.5" customHeight="1">
      <c r="A527" s="238"/>
      <c r="B527" s="238"/>
      <c r="C527" s="362"/>
      <c r="D527" s="363"/>
      <c r="E527" s="279"/>
      <c r="F527" s="279"/>
      <c r="G527" s="279"/>
      <c r="H527" s="279"/>
      <c r="I527" s="279"/>
      <c r="J527" s="363"/>
      <c r="K527" s="363"/>
      <c r="L527" s="363"/>
      <c r="M527" s="364"/>
      <c r="N527" s="238"/>
      <c r="O527" s="238"/>
      <c r="P527" s="238"/>
      <c r="Q527" s="238"/>
      <c r="R527" s="238"/>
      <c r="S527" s="238"/>
      <c r="T527" s="362"/>
      <c r="U527" s="363"/>
      <c r="V527" s="279"/>
      <c r="W527" s="279"/>
      <c r="X527" s="279"/>
      <c r="Y527" s="279"/>
      <c r="Z527" s="279"/>
      <c r="AA527" s="363"/>
      <c r="AB527" s="363"/>
      <c r="AC527" s="363"/>
      <c r="AD527" s="364"/>
      <c r="AE527" s="238"/>
      <c r="AF527" s="238"/>
      <c r="AL527" s="342"/>
    </row>
    <row r="528" spans="1:38" ht="9.75" customHeight="1"/>
    <row r="529" spans="1:38" s="220" customFormat="1" ht="26.25" customHeight="1">
      <c r="A529" s="238"/>
      <c r="B529" s="238"/>
      <c r="C529" s="238"/>
      <c r="D529" s="238"/>
      <c r="E529" s="768" t="s">
        <v>608</v>
      </c>
      <c r="F529" s="768"/>
      <c r="G529" s="768" t="s">
        <v>609</v>
      </c>
      <c r="H529" s="768"/>
      <c r="I529" s="768"/>
      <c r="J529" s="1001" t="s">
        <v>610</v>
      </c>
      <c r="K529" s="1001"/>
      <c r="L529" s="238"/>
      <c r="M529" s="238"/>
      <c r="N529" s="238"/>
      <c r="O529" s="238"/>
      <c r="P529" s="238"/>
      <c r="Q529" s="238"/>
      <c r="R529" s="238"/>
      <c r="S529" s="238"/>
      <c r="T529" s="238"/>
      <c r="U529" s="238"/>
      <c r="V529" s="768" t="s">
        <v>608</v>
      </c>
      <c r="W529" s="768"/>
      <c r="X529" s="768" t="s">
        <v>609</v>
      </c>
      <c r="Y529" s="768"/>
      <c r="Z529" s="768"/>
      <c r="AA529" s="1001" t="s">
        <v>610</v>
      </c>
      <c r="AB529" s="1001"/>
      <c r="AC529" s="238"/>
      <c r="AD529" s="238"/>
      <c r="AE529" s="238"/>
      <c r="AF529" s="238"/>
      <c r="AG529" s="238"/>
      <c r="AH529" s="238"/>
      <c r="AL529" s="342"/>
    </row>
    <row r="530" spans="1:38" s="220" customFormat="1" ht="26.5" customHeight="1">
      <c r="A530" s="343"/>
      <c r="B530" s="343"/>
      <c r="C530" s="343"/>
      <c r="D530" s="238"/>
      <c r="E530" s="992"/>
      <c r="F530" s="993"/>
      <c r="G530" s="1027"/>
      <c r="H530" s="1028"/>
      <c r="I530" s="1029"/>
      <c r="J530" s="1000"/>
      <c r="K530" s="1000"/>
      <c r="L530" s="238"/>
      <c r="M530" s="238"/>
      <c r="N530" s="238"/>
      <c r="O530" s="238"/>
      <c r="P530" s="238"/>
      <c r="Q530" s="238"/>
      <c r="R530" s="343"/>
      <c r="S530" s="343"/>
      <c r="T530" s="343"/>
      <c r="U530" s="238"/>
      <c r="V530" s="992"/>
      <c r="W530" s="993"/>
      <c r="X530" s="1027"/>
      <c r="Y530" s="1028"/>
      <c r="Z530" s="1029"/>
      <c r="AA530" s="1000"/>
      <c r="AB530" s="1000"/>
      <c r="AC530" s="238"/>
      <c r="AD530" s="238"/>
      <c r="AE530" s="238"/>
      <c r="AF530" s="238"/>
      <c r="AL530" s="342"/>
    </row>
    <row r="531" spans="1:38" s="220" customFormat="1" ht="26.5" customHeight="1">
      <c r="A531" s="343"/>
      <c r="B531" s="343"/>
      <c r="C531" s="343"/>
      <c r="D531" s="238"/>
      <c r="E531" s="993"/>
      <c r="F531" s="993"/>
      <c r="G531" s="1030"/>
      <c r="H531" s="1031"/>
      <c r="I531" s="1032"/>
      <c r="J531" s="1000"/>
      <c r="K531" s="1000"/>
      <c r="L531" s="238"/>
      <c r="M531" s="238"/>
      <c r="N531" s="238"/>
      <c r="O531" s="238"/>
      <c r="P531" s="238"/>
      <c r="Q531" s="238"/>
      <c r="R531" s="343"/>
      <c r="S531" s="343"/>
      <c r="T531" s="343"/>
      <c r="U531" s="238"/>
      <c r="V531" s="993"/>
      <c r="W531" s="993"/>
      <c r="X531" s="1030"/>
      <c r="Y531" s="1031"/>
      <c r="Z531" s="1032"/>
      <c r="AA531" s="1000"/>
      <c r="AB531" s="1000"/>
      <c r="AC531" s="238"/>
      <c r="AD531" s="238"/>
      <c r="AE531" s="238"/>
      <c r="AF531" s="238"/>
      <c r="AL531" s="342"/>
    </row>
    <row r="532" spans="1:38" s="220" customFormat="1" ht="26.5" customHeight="1">
      <c r="A532" s="238"/>
      <c r="B532" s="238"/>
      <c r="C532" s="238"/>
      <c r="D532" s="238"/>
      <c r="E532" s="350"/>
      <c r="F532" s="350"/>
      <c r="G532" s="350"/>
      <c r="H532" s="350"/>
      <c r="I532" s="350"/>
      <c r="J532" s="238"/>
      <c r="K532" s="238"/>
      <c r="L532" s="238"/>
      <c r="M532" s="238"/>
      <c r="N532" s="238"/>
      <c r="O532" s="238"/>
      <c r="P532" s="238"/>
      <c r="Q532" s="238"/>
      <c r="R532" s="238"/>
      <c r="S532" s="238"/>
      <c r="T532" s="238"/>
      <c r="U532" s="238"/>
      <c r="V532" s="350"/>
      <c r="W532" s="350"/>
      <c r="X532" s="350"/>
      <c r="Y532" s="350"/>
      <c r="Z532" s="350"/>
      <c r="AA532" s="238"/>
      <c r="AB532" s="238"/>
      <c r="AC532" s="238"/>
      <c r="AD532" s="238"/>
      <c r="AE532" s="238"/>
      <c r="AF532" s="238"/>
      <c r="AL532" s="342"/>
    </row>
    <row r="533" spans="1:38" s="220" customFormat="1" ht="26.5" customHeight="1">
      <c r="A533" s="1004" t="str">
        <f>IF(G533="","",VLOOKUP(G533,$AI$1:$AK$1023,2,0))</f>
        <v/>
      </c>
      <c r="B533" s="1005"/>
      <c r="C533" s="1005"/>
      <c r="D533" s="1005"/>
      <c r="E533" s="1005"/>
      <c r="F533" s="1006"/>
      <c r="G533" s="352"/>
      <c r="H533" s="1007" t="s">
        <v>613</v>
      </c>
      <c r="I533" s="352"/>
      <c r="J533" s="1004" t="str">
        <f>IF(I533="","",VLOOKUP(I533,$AI$1:$AK$1023,2,0))</f>
        <v/>
      </c>
      <c r="K533" s="1005"/>
      <c r="L533" s="1005"/>
      <c r="M533" s="1005"/>
      <c r="N533" s="1005"/>
      <c r="O533" s="1006"/>
      <c r="P533" s="238"/>
      <c r="Q533" s="238"/>
      <c r="R533" s="1004" t="str">
        <f>IF(X533="","",VLOOKUP(X533,$AI$1:$AK$1023,2,0))</f>
        <v/>
      </c>
      <c r="S533" s="1005"/>
      <c r="T533" s="1005"/>
      <c r="U533" s="1005"/>
      <c r="V533" s="1005"/>
      <c r="W533" s="1006"/>
      <c r="X533" s="352"/>
      <c r="Y533" s="1007" t="s">
        <v>613</v>
      </c>
      <c r="Z533" s="352"/>
      <c r="AA533" s="1004" t="str">
        <f>IF(Z533="","",VLOOKUP(Z533,$AI$1:$AK$1023,2,0))</f>
        <v/>
      </c>
      <c r="AB533" s="1005"/>
      <c r="AC533" s="1005"/>
      <c r="AD533" s="1005"/>
      <c r="AE533" s="1005"/>
      <c r="AF533" s="1006"/>
      <c r="AL533" s="342"/>
    </row>
    <row r="534" spans="1:38" s="220" customFormat="1" ht="26.5" customHeight="1">
      <c r="A534" s="837" t="str">
        <f>IF(G533="","",VLOOKUP(G533,$AI$1:$AK$1023,3,0))</f>
        <v/>
      </c>
      <c r="B534" s="838"/>
      <c r="C534" s="838"/>
      <c r="D534" s="838"/>
      <c r="E534" s="838"/>
      <c r="F534" s="839"/>
      <c r="G534" s="350"/>
      <c r="H534" s="1007"/>
      <c r="I534" s="350"/>
      <c r="J534" s="837" t="str">
        <f>IF(I533="","",VLOOKUP(I533,$AI$1:$AK$1023,3,0))</f>
        <v/>
      </c>
      <c r="K534" s="838"/>
      <c r="L534" s="838"/>
      <c r="M534" s="838"/>
      <c r="N534" s="838"/>
      <c r="O534" s="839"/>
      <c r="P534" s="238"/>
      <c r="Q534" s="238"/>
      <c r="R534" s="837" t="str">
        <f>IF(X533="","",VLOOKUP(X533,$AI$1:$AK$1023,3,0))</f>
        <v/>
      </c>
      <c r="S534" s="838"/>
      <c r="T534" s="838"/>
      <c r="U534" s="838"/>
      <c r="V534" s="838"/>
      <c r="W534" s="839"/>
      <c r="X534" s="350"/>
      <c r="Y534" s="1007"/>
      <c r="Z534" s="350"/>
      <c r="AA534" s="837" t="str">
        <f>IF(Z533="","",VLOOKUP(Z533,$AI$1:$AK$1023,3,0))</f>
        <v/>
      </c>
      <c r="AB534" s="838"/>
      <c r="AC534" s="838"/>
      <c r="AD534" s="838"/>
      <c r="AE534" s="838"/>
      <c r="AF534" s="839"/>
      <c r="AL534" s="342"/>
    </row>
    <row r="535" spans="1:38" s="220" customFormat="1" ht="26.5" customHeight="1">
      <c r="A535" s="238"/>
      <c r="B535" s="238"/>
      <c r="C535" s="238"/>
      <c r="D535" s="238"/>
      <c r="E535" s="350"/>
      <c r="F535" s="350"/>
      <c r="G535" s="350"/>
      <c r="H535" s="350"/>
      <c r="I535" s="350"/>
      <c r="J535" s="238"/>
      <c r="K535" s="238"/>
      <c r="L535" s="238"/>
      <c r="M535" s="238"/>
      <c r="N535" s="238"/>
      <c r="O535" s="238"/>
      <c r="P535" s="238"/>
      <c r="Q535" s="238"/>
      <c r="R535" s="238"/>
      <c r="S535" s="238"/>
      <c r="T535" s="238"/>
      <c r="U535" s="238"/>
      <c r="V535" s="350"/>
      <c r="W535" s="350"/>
      <c r="X535" s="350"/>
      <c r="Y535" s="350"/>
      <c r="Z535" s="350"/>
      <c r="AA535" s="238"/>
      <c r="AB535" s="238"/>
      <c r="AC535" s="238"/>
      <c r="AD535" s="238"/>
      <c r="AE535" s="238"/>
      <c r="AF535" s="238"/>
      <c r="AL535" s="342"/>
    </row>
    <row r="536" spans="1:38" s="220" customFormat="1" ht="26.5" customHeight="1">
      <c r="A536" s="238"/>
      <c r="B536" s="238"/>
      <c r="C536" s="1003"/>
      <c r="D536" s="1003"/>
      <c r="E536" s="350"/>
      <c r="F536" s="350"/>
      <c r="G536" s="350"/>
      <c r="H536" s="350"/>
      <c r="I536" s="350"/>
      <c r="J536" s="238"/>
      <c r="K536" s="238"/>
      <c r="L536" s="1003"/>
      <c r="M536" s="1003"/>
      <c r="N536" s="238"/>
      <c r="O536" s="238"/>
      <c r="P536" s="238"/>
      <c r="Q536" s="238"/>
      <c r="R536" s="238"/>
      <c r="S536" s="238"/>
      <c r="T536" s="1003"/>
      <c r="U536" s="1003"/>
      <c r="V536" s="350"/>
      <c r="W536" s="350"/>
      <c r="X536" s="350"/>
      <c r="Y536" s="350"/>
      <c r="Z536" s="350"/>
      <c r="AA536" s="238"/>
      <c r="AB536" s="238"/>
      <c r="AC536" s="1003"/>
      <c r="AD536" s="1003"/>
      <c r="AE536" s="238"/>
      <c r="AF536" s="238"/>
      <c r="AL536" s="342"/>
    </row>
    <row r="537" spans="1:38" s="220" customFormat="1" ht="26.5" customHeight="1">
      <c r="A537" s="238"/>
      <c r="B537" s="238"/>
      <c r="C537" s="1003"/>
      <c r="D537" s="1003"/>
      <c r="E537" s="350"/>
      <c r="F537" s="350"/>
      <c r="G537" s="350"/>
      <c r="H537" s="350"/>
      <c r="I537" s="350"/>
      <c r="J537" s="238"/>
      <c r="K537" s="238"/>
      <c r="L537" s="1003"/>
      <c r="M537" s="1003"/>
      <c r="N537" s="238"/>
      <c r="O537" s="238"/>
      <c r="P537" s="238"/>
      <c r="Q537" s="238"/>
      <c r="R537" s="238"/>
      <c r="S537" s="238"/>
      <c r="T537" s="1003"/>
      <c r="U537" s="1003"/>
      <c r="V537" s="350"/>
      <c r="W537" s="350"/>
      <c r="X537" s="350"/>
      <c r="Y537" s="350"/>
      <c r="Z537" s="350"/>
      <c r="AA537" s="238"/>
      <c r="AB537" s="238"/>
      <c r="AC537" s="1003"/>
      <c r="AD537" s="1003"/>
      <c r="AE537" s="238"/>
      <c r="AF537" s="238"/>
      <c r="AL537" s="342"/>
    </row>
    <row r="538" spans="1:38" s="220" customFormat="1" ht="26.5" customHeight="1">
      <c r="A538" s="238"/>
      <c r="B538" s="238"/>
      <c r="C538" s="238"/>
      <c r="D538" s="238"/>
      <c r="E538" s="350"/>
      <c r="F538" s="350"/>
      <c r="G538" s="350"/>
      <c r="H538" s="350"/>
      <c r="I538" s="350"/>
      <c r="J538" s="238"/>
      <c r="K538" s="238"/>
      <c r="L538" s="238"/>
      <c r="M538" s="238"/>
      <c r="N538" s="238"/>
      <c r="O538" s="238"/>
      <c r="P538" s="238"/>
      <c r="Q538" s="238"/>
      <c r="R538" s="238"/>
      <c r="S538" s="238"/>
      <c r="T538" s="238"/>
      <c r="U538" s="238"/>
      <c r="V538" s="350"/>
      <c r="W538" s="350"/>
      <c r="X538" s="350"/>
      <c r="Y538" s="350"/>
      <c r="Z538" s="350"/>
      <c r="AA538" s="238"/>
      <c r="AB538" s="238"/>
      <c r="AC538" s="238"/>
      <c r="AD538" s="238"/>
      <c r="AE538" s="238"/>
      <c r="AF538" s="238"/>
      <c r="AL538" s="342"/>
    </row>
    <row r="539" spans="1:38" s="220" customFormat="1" ht="26.5" customHeight="1">
      <c r="A539" s="353"/>
      <c r="B539" s="238"/>
      <c r="C539" s="354"/>
      <c r="D539" s="355"/>
      <c r="E539" s="356"/>
      <c r="F539" s="356"/>
      <c r="G539" s="356"/>
      <c r="H539" s="356"/>
      <c r="I539" s="356"/>
      <c r="J539" s="355"/>
      <c r="K539" s="355"/>
      <c r="L539" s="355"/>
      <c r="M539" s="357"/>
      <c r="N539" s="238"/>
      <c r="O539" s="238"/>
      <c r="P539" s="238"/>
      <c r="Q539" s="238"/>
      <c r="R539" s="353"/>
      <c r="S539" s="238"/>
      <c r="T539" s="354"/>
      <c r="U539" s="355"/>
      <c r="V539" s="356"/>
      <c r="W539" s="356"/>
      <c r="X539" s="356"/>
      <c r="Y539" s="356"/>
      <c r="Z539" s="356"/>
      <c r="AA539" s="355"/>
      <c r="AB539" s="355"/>
      <c r="AC539" s="355"/>
      <c r="AD539" s="357"/>
      <c r="AE539" s="238"/>
      <c r="AF539" s="238"/>
      <c r="AL539" s="342"/>
    </row>
    <row r="540" spans="1:38" s="220" customFormat="1" ht="26.5" customHeight="1" thickBot="1">
      <c r="A540" s="353"/>
      <c r="B540" s="238"/>
      <c r="C540" s="266"/>
      <c r="D540" s="358"/>
      <c r="E540" s="359"/>
      <c r="F540" s="1002"/>
      <c r="G540" s="1002"/>
      <c r="H540" s="360"/>
      <c r="I540" s="1002"/>
      <c r="J540" s="1002"/>
      <c r="K540" s="358"/>
      <c r="L540" s="358"/>
      <c r="M540" s="361"/>
      <c r="N540" s="238"/>
      <c r="O540" s="238"/>
      <c r="P540" s="238"/>
      <c r="Q540" s="238"/>
      <c r="R540" s="353"/>
      <c r="S540" s="238"/>
      <c r="T540" s="266"/>
      <c r="U540" s="358"/>
      <c r="V540" s="359"/>
      <c r="W540" s="1002"/>
      <c r="X540" s="1002"/>
      <c r="Y540" s="360"/>
      <c r="Z540" s="1002"/>
      <c r="AA540" s="1002"/>
      <c r="AB540" s="358"/>
      <c r="AC540" s="358"/>
      <c r="AD540" s="361"/>
      <c r="AE540" s="238"/>
      <c r="AF540" s="238"/>
      <c r="AL540" s="342"/>
    </row>
    <row r="541" spans="1:38" s="220" customFormat="1" ht="26.5" customHeight="1">
      <c r="A541" s="353"/>
      <c r="B541" s="238"/>
      <c r="C541" s="266"/>
      <c r="D541" s="358"/>
      <c r="E541" s="359"/>
      <c r="F541" s="1002"/>
      <c r="G541" s="1002"/>
      <c r="H541" s="359"/>
      <c r="I541" s="1002"/>
      <c r="J541" s="1002"/>
      <c r="K541" s="358"/>
      <c r="L541" s="358"/>
      <c r="M541" s="361"/>
      <c r="N541" s="238"/>
      <c r="O541" s="238"/>
      <c r="P541" s="238"/>
      <c r="Q541" s="238"/>
      <c r="R541" s="353"/>
      <c r="S541" s="238"/>
      <c r="T541" s="266"/>
      <c r="U541" s="358"/>
      <c r="V541" s="359"/>
      <c r="W541" s="1002"/>
      <c r="X541" s="1002"/>
      <c r="Y541" s="359"/>
      <c r="Z541" s="1002"/>
      <c r="AA541" s="1002"/>
      <c r="AB541" s="358"/>
      <c r="AC541" s="358"/>
      <c r="AD541" s="361"/>
      <c r="AE541" s="238"/>
      <c r="AF541" s="238"/>
      <c r="AL541" s="342"/>
    </row>
    <row r="542" spans="1:38" s="220" customFormat="1" ht="26.5" customHeight="1" thickBot="1">
      <c r="A542" s="353"/>
      <c r="B542" s="238"/>
      <c r="C542" s="266"/>
      <c r="D542" s="358"/>
      <c r="E542" s="359"/>
      <c r="F542" s="1002"/>
      <c r="G542" s="1002"/>
      <c r="H542" s="360"/>
      <c r="I542" s="1002"/>
      <c r="J542" s="1002"/>
      <c r="K542" s="358"/>
      <c r="L542" s="358"/>
      <c r="M542" s="361"/>
      <c r="N542" s="238"/>
      <c r="O542" s="238"/>
      <c r="P542" s="238"/>
      <c r="Q542" s="238"/>
      <c r="R542" s="353"/>
      <c r="S542" s="238"/>
      <c r="T542" s="266"/>
      <c r="U542" s="358"/>
      <c r="V542" s="359"/>
      <c r="W542" s="1002"/>
      <c r="X542" s="1002"/>
      <c r="Y542" s="360"/>
      <c r="Z542" s="1002"/>
      <c r="AA542" s="1002"/>
      <c r="AB542" s="358"/>
      <c r="AC542" s="358"/>
      <c r="AD542" s="361"/>
      <c r="AE542" s="238"/>
      <c r="AF542" s="238"/>
      <c r="AL542" s="342"/>
    </row>
    <row r="543" spans="1:38" s="220" customFormat="1" ht="26.5" customHeight="1">
      <c r="A543" s="353"/>
      <c r="B543" s="238"/>
      <c r="C543" s="266"/>
      <c r="D543" s="358"/>
      <c r="E543" s="359"/>
      <c r="F543" s="1002"/>
      <c r="G543" s="1002"/>
      <c r="H543" s="359"/>
      <c r="I543" s="1002"/>
      <c r="J543" s="1002"/>
      <c r="K543" s="358"/>
      <c r="L543" s="358"/>
      <c r="M543" s="361"/>
      <c r="N543" s="238"/>
      <c r="O543" s="238"/>
      <c r="P543" s="238"/>
      <c r="Q543" s="238"/>
      <c r="R543" s="353"/>
      <c r="S543" s="238"/>
      <c r="T543" s="266"/>
      <c r="U543" s="358"/>
      <c r="V543" s="359"/>
      <c r="W543" s="1002"/>
      <c r="X543" s="1002"/>
      <c r="Y543" s="359"/>
      <c r="Z543" s="1002"/>
      <c r="AA543" s="1002"/>
      <c r="AB543" s="358"/>
      <c r="AC543" s="358"/>
      <c r="AD543" s="361"/>
      <c r="AE543" s="238"/>
      <c r="AF543" s="238"/>
      <c r="AL543" s="342"/>
    </row>
    <row r="544" spans="1:38" s="220" customFormat="1" ht="26.5" customHeight="1" thickBot="1">
      <c r="A544" s="353"/>
      <c r="B544" s="238"/>
      <c r="C544" s="266"/>
      <c r="D544" s="358"/>
      <c r="E544" s="359"/>
      <c r="F544" s="1002"/>
      <c r="G544" s="1002"/>
      <c r="H544" s="360"/>
      <c r="I544" s="1002"/>
      <c r="J544" s="1002"/>
      <c r="K544" s="358"/>
      <c r="L544" s="358"/>
      <c r="M544" s="361"/>
      <c r="N544" s="238"/>
      <c r="O544" s="238"/>
      <c r="P544" s="238"/>
      <c r="Q544" s="238"/>
      <c r="R544" s="353"/>
      <c r="S544" s="238"/>
      <c r="T544" s="266"/>
      <c r="U544" s="358"/>
      <c r="V544" s="359"/>
      <c r="W544" s="1002"/>
      <c r="X544" s="1002"/>
      <c r="Y544" s="360"/>
      <c r="Z544" s="1002"/>
      <c r="AA544" s="1002"/>
      <c r="AB544" s="358"/>
      <c r="AC544" s="358"/>
      <c r="AD544" s="361"/>
      <c r="AE544" s="238"/>
      <c r="AF544" s="238"/>
      <c r="AL544" s="342"/>
    </row>
    <row r="545" spans="1:38" s="220" customFormat="1" ht="26.5" customHeight="1">
      <c r="A545" s="353"/>
      <c r="B545" s="238"/>
      <c r="C545" s="266"/>
      <c r="D545" s="358"/>
      <c r="E545" s="359"/>
      <c r="F545" s="1002"/>
      <c r="G545" s="1002"/>
      <c r="H545" s="359"/>
      <c r="I545" s="1002"/>
      <c r="J545" s="1002"/>
      <c r="K545" s="358"/>
      <c r="L545" s="358"/>
      <c r="M545" s="361"/>
      <c r="N545" s="238"/>
      <c r="O545" s="238"/>
      <c r="P545" s="238"/>
      <c r="Q545" s="238"/>
      <c r="R545" s="353"/>
      <c r="S545" s="238"/>
      <c r="T545" s="266"/>
      <c r="U545" s="358"/>
      <c r="V545" s="359"/>
      <c r="W545" s="1002"/>
      <c r="X545" s="1002"/>
      <c r="Y545" s="359"/>
      <c r="Z545" s="1002"/>
      <c r="AA545" s="1002"/>
      <c r="AB545" s="358"/>
      <c r="AC545" s="358"/>
      <c r="AD545" s="361"/>
      <c r="AE545" s="238"/>
      <c r="AF545" s="238"/>
      <c r="AL545" s="342"/>
    </row>
    <row r="546" spans="1:38" s="220" customFormat="1" ht="26.5" customHeight="1" thickBot="1">
      <c r="A546" s="353"/>
      <c r="B546" s="238"/>
      <c r="C546" s="266"/>
      <c r="D546" s="358"/>
      <c r="E546" s="359"/>
      <c r="F546" s="1002"/>
      <c r="G546" s="1002"/>
      <c r="H546" s="360"/>
      <c r="I546" s="1002"/>
      <c r="J546" s="1002"/>
      <c r="K546" s="358"/>
      <c r="L546" s="358"/>
      <c r="M546" s="361"/>
      <c r="N546" s="238"/>
      <c r="O546" s="238"/>
      <c r="P546" s="238"/>
      <c r="Q546" s="238"/>
      <c r="R546" s="353"/>
      <c r="S546" s="238"/>
      <c r="T546" s="266"/>
      <c r="U546" s="358"/>
      <c r="V546" s="359"/>
      <c r="W546" s="1002"/>
      <c r="X546" s="1002"/>
      <c r="Y546" s="360"/>
      <c r="Z546" s="1002"/>
      <c r="AA546" s="1002"/>
      <c r="AB546" s="358"/>
      <c r="AC546" s="358"/>
      <c r="AD546" s="361"/>
      <c r="AE546" s="238"/>
      <c r="AF546" s="238"/>
      <c r="AL546" s="342"/>
    </row>
    <row r="547" spans="1:38" s="220" customFormat="1" ht="26.5" customHeight="1">
      <c r="A547" s="353"/>
      <c r="B547" s="238"/>
      <c r="C547" s="266"/>
      <c r="D547" s="358"/>
      <c r="E547" s="359"/>
      <c r="F547" s="1002"/>
      <c r="G547" s="1002"/>
      <c r="H547" s="359"/>
      <c r="I547" s="1002"/>
      <c r="J547" s="1002"/>
      <c r="K547" s="358"/>
      <c r="L547" s="358"/>
      <c r="M547" s="361"/>
      <c r="N547" s="238"/>
      <c r="O547" s="238"/>
      <c r="P547" s="238"/>
      <c r="Q547" s="238"/>
      <c r="R547" s="353"/>
      <c r="S547" s="238"/>
      <c r="T547" s="266"/>
      <c r="U547" s="358"/>
      <c r="V547" s="359"/>
      <c r="W547" s="1002"/>
      <c r="X547" s="1002"/>
      <c r="Y547" s="359"/>
      <c r="Z547" s="1002"/>
      <c r="AA547" s="1002"/>
      <c r="AB547" s="358"/>
      <c r="AC547" s="358"/>
      <c r="AD547" s="361"/>
      <c r="AE547" s="238"/>
      <c r="AF547" s="238"/>
      <c r="AL547" s="342"/>
    </row>
    <row r="548" spans="1:38" s="220" customFormat="1" ht="26.5" customHeight="1" thickBot="1">
      <c r="A548" s="353"/>
      <c r="B548" s="238"/>
      <c r="C548" s="266"/>
      <c r="D548" s="358"/>
      <c r="E548" s="359"/>
      <c r="F548" s="1002"/>
      <c r="G548" s="1002"/>
      <c r="H548" s="360"/>
      <c r="I548" s="1002"/>
      <c r="J548" s="1002"/>
      <c r="K548" s="358"/>
      <c r="L548" s="358"/>
      <c r="M548" s="361"/>
      <c r="N548" s="238"/>
      <c r="O548" s="238"/>
      <c r="P548" s="238"/>
      <c r="Q548" s="238"/>
      <c r="R548" s="353"/>
      <c r="S548" s="238"/>
      <c r="T548" s="266"/>
      <c r="U548" s="358"/>
      <c r="V548" s="359"/>
      <c r="W548" s="1002"/>
      <c r="X548" s="1002"/>
      <c r="Y548" s="360"/>
      <c r="Z548" s="1002"/>
      <c r="AA548" s="1002"/>
      <c r="AB548" s="358"/>
      <c r="AC548" s="358"/>
      <c r="AD548" s="361"/>
      <c r="AE548" s="238"/>
      <c r="AF548" s="238"/>
      <c r="AL548" s="342"/>
    </row>
    <row r="549" spans="1:38" s="220" customFormat="1" ht="26.5" customHeight="1">
      <c r="A549" s="238"/>
      <c r="B549" s="238"/>
      <c r="C549" s="266"/>
      <c r="D549" s="358"/>
      <c r="E549" s="359"/>
      <c r="F549" s="1002"/>
      <c r="G549" s="1002"/>
      <c r="H549" s="359"/>
      <c r="I549" s="1002"/>
      <c r="J549" s="1002"/>
      <c r="K549" s="358"/>
      <c r="L549" s="358"/>
      <c r="M549" s="361"/>
      <c r="N549" s="238"/>
      <c r="O549" s="238"/>
      <c r="P549" s="238"/>
      <c r="Q549" s="238"/>
      <c r="R549" s="238"/>
      <c r="S549" s="238"/>
      <c r="T549" s="266"/>
      <c r="U549" s="358"/>
      <c r="V549" s="359"/>
      <c r="W549" s="1002"/>
      <c r="X549" s="1002"/>
      <c r="Y549" s="359"/>
      <c r="Z549" s="1002"/>
      <c r="AA549" s="1002"/>
      <c r="AB549" s="358"/>
      <c r="AC549" s="358"/>
      <c r="AD549" s="361"/>
      <c r="AE549" s="238"/>
      <c r="AF549" s="238"/>
      <c r="AL549" s="342"/>
    </row>
    <row r="550" spans="1:38" s="220" customFormat="1" ht="26.5" customHeight="1">
      <c r="A550" s="238"/>
      <c r="B550" s="238"/>
      <c r="C550" s="362"/>
      <c r="D550" s="363"/>
      <c r="E550" s="279"/>
      <c r="F550" s="279"/>
      <c r="G550" s="279"/>
      <c r="H550" s="279"/>
      <c r="I550" s="279"/>
      <c r="J550" s="363"/>
      <c r="K550" s="363"/>
      <c r="L550" s="363"/>
      <c r="M550" s="364"/>
      <c r="N550" s="238"/>
      <c r="O550" s="238"/>
      <c r="P550" s="238"/>
      <c r="Q550" s="238"/>
      <c r="R550" s="238"/>
      <c r="S550" s="238"/>
      <c r="T550" s="362"/>
      <c r="U550" s="363"/>
      <c r="V550" s="279"/>
      <c r="W550" s="279"/>
      <c r="X550" s="279"/>
      <c r="Y550" s="279"/>
      <c r="Z550" s="279"/>
      <c r="AA550" s="363"/>
      <c r="AB550" s="363"/>
      <c r="AC550" s="363"/>
      <c r="AD550" s="364"/>
      <c r="AE550" s="238"/>
      <c r="AF550" s="238"/>
      <c r="AL550" s="342"/>
    </row>
    <row r="551" spans="1:38" ht="9.75" customHeight="1"/>
    <row r="552" spans="1:38" s="220" customFormat="1" ht="26.25" customHeight="1">
      <c r="A552" s="238"/>
      <c r="B552" s="238"/>
      <c r="C552" s="238"/>
      <c r="D552" s="238"/>
      <c r="E552" s="768" t="s">
        <v>608</v>
      </c>
      <c r="F552" s="768"/>
      <c r="G552" s="768" t="s">
        <v>609</v>
      </c>
      <c r="H552" s="768"/>
      <c r="I552" s="768"/>
      <c r="J552" s="1001" t="s">
        <v>610</v>
      </c>
      <c r="K552" s="1001"/>
      <c r="L552" s="238"/>
      <c r="M552" s="238"/>
      <c r="N552" s="238"/>
      <c r="O552" s="238"/>
      <c r="P552" s="238"/>
      <c r="Q552" s="238"/>
      <c r="R552" s="238"/>
      <c r="S552" s="238"/>
      <c r="T552" s="238"/>
      <c r="U552" s="238"/>
      <c r="V552" s="768" t="s">
        <v>608</v>
      </c>
      <c r="W552" s="768"/>
      <c r="X552" s="768" t="s">
        <v>609</v>
      </c>
      <c r="Y552" s="768"/>
      <c r="Z552" s="768"/>
      <c r="AA552" s="1001" t="s">
        <v>610</v>
      </c>
      <c r="AB552" s="1001"/>
      <c r="AC552" s="238"/>
      <c r="AD552" s="238"/>
      <c r="AE552" s="238"/>
      <c r="AF552" s="238"/>
      <c r="AG552" s="238"/>
      <c r="AH552" s="238"/>
      <c r="AL552" s="342"/>
    </row>
    <row r="553" spans="1:38" s="220" customFormat="1" ht="26.5" customHeight="1">
      <c r="A553" s="343"/>
      <c r="B553" s="343"/>
      <c r="C553" s="343"/>
      <c r="D553" s="238"/>
      <c r="E553" s="992"/>
      <c r="F553" s="993"/>
      <c r="G553" s="1027"/>
      <c r="H553" s="1028"/>
      <c r="I553" s="1029"/>
      <c r="J553" s="1000"/>
      <c r="K553" s="1000"/>
      <c r="L553" s="238"/>
      <c r="M553" s="238"/>
      <c r="N553" s="238"/>
      <c r="O553" s="238"/>
      <c r="P553" s="238"/>
      <c r="Q553" s="238"/>
      <c r="R553" s="343"/>
      <c r="S553" s="343"/>
      <c r="T553" s="343"/>
      <c r="U553" s="238"/>
      <c r="V553" s="992"/>
      <c r="W553" s="993"/>
      <c r="X553" s="1027"/>
      <c r="Y553" s="1028"/>
      <c r="Z553" s="1029"/>
      <c r="AA553" s="1000"/>
      <c r="AB553" s="1000"/>
      <c r="AC553" s="238"/>
      <c r="AD553" s="238"/>
      <c r="AE553" s="238"/>
      <c r="AF553" s="238"/>
      <c r="AL553" s="342"/>
    </row>
    <row r="554" spans="1:38" s="220" customFormat="1" ht="26.5" customHeight="1">
      <c r="A554" s="343"/>
      <c r="B554" s="343"/>
      <c r="C554" s="343"/>
      <c r="D554" s="238"/>
      <c r="E554" s="993"/>
      <c r="F554" s="993"/>
      <c r="G554" s="1030"/>
      <c r="H554" s="1031"/>
      <c r="I554" s="1032"/>
      <c r="J554" s="1000"/>
      <c r="K554" s="1000"/>
      <c r="L554" s="238"/>
      <c r="M554" s="238"/>
      <c r="N554" s="238"/>
      <c r="O554" s="238"/>
      <c r="P554" s="238"/>
      <c r="Q554" s="238"/>
      <c r="R554" s="343"/>
      <c r="S554" s="343"/>
      <c r="T554" s="343"/>
      <c r="U554" s="238"/>
      <c r="V554" s="993"/>
      <c r="W554" s="993"/>
      <c r="X554" s="1030"/>
      <c r="Y554" s="1031"/>
      <c r="Z554" s="1032"/>
      <c r="AA554" s="1000"/>
      <c r="AB554" s="1000"/>
      <c r="AC554" s="238"/>
      <c r="AD554" s="238"/>
      <c r="AE554" s="238"/>
      <c r="AF554" s="238"/>
      <c r="AL554" s="342"/>
    </row>
    <row r="555" spans="1:38" s="220" customFormat="1" ht="26.5" customHeight="1">
      <c r="A555" s="238"/>
      <c r="B555" s="238"/>
      <c r="C555" s="238"/>
      <c r="D555" s="238"/>
      <c r="E555" s="350"/>
      <c r="F555" s="350"/>
      <c r="G555" s="350"/>
      <c r="H555" s="350"/>
      <c r="I555" s="350"/>
      <c r="J555" s="238"/>
      <c r="K555" s="238"/>
      <c r="L555" s="238"/>
      <c r="M555" s="238"/>
      <c r="N555" s="238"/>
      <c r="O555" s="238"/>
      <c r="P555" s="238"/>
      <c r="Q555" s="238"/>
      <c r="R555" s="238"/>
      <c r="S555" s="238"/>
      <c r="T555" s="238"/>
      <c r="U555" s="238"/>
      <c r="V555" s="350"/>
      <c r="W555" s="350"/>
      <c r="X555" s="350"/>
      <c r="Y555" s="350"/>
      <c r="Z555" s="350"/>
      <c r="AA555" s="238"/>
      <c r="AB555" s="238"/>
      <c r="AC555" s="238"/>
      <c r="AD555" s="238"/>
      <c r="AE555" s="238"/>
      <c r="AF555" s="238"/>
      <c r="AL555" s="342"/>
    </row>
    <row r="556" spans="1:38" s="220" customFormat="1" ht="26.5" customHeight="1">
      <c r="A556" s="1004" t="str">
        <f>IF(G556="","",VLOOKUP(G556,$AI$1:$AK$1023,2,0))</f>
        <v/>
      </c>
      <c r="B556" s="1005"/>
      <c r="C556" s="1005"/>
      <c r="D556" s="1005"/>
      <c r="E556" s="1005"/>
      <c r="F556" s="1006"/>
      <c r="G556" s="352"/>
      <c r="H556" s="1007" t="s">
        <v>613</v>
      </c>
      <c r="I556" s="352"/>
      <c r="J556" s="1004" t="str">
        <f>IF(I556="","",VLOOKUP(I556,$AI$1:$AK$1023,2,0))</f>
        <v/>
      </c>
      <c r="K556" s="1005"/>
      <c r="L556" s="1005"/>
      <c r="M556" s="1005"/>
      <c r="N556" s="1005"/>
      <c r="O556" s="1006"/>
      <c r="P556" s="238"/>
      <c r="Q556" s="238"/>
      <c r="R556" s="1004" t="str">
        <f>IF(X556="","",VLOOKUP(X556,$AI$1:$AK$1023,2,0))</f>
        <v/>
      </c>
      <c r="S556" s="1005"/>
      <c r="T556" s="1005"/>
      <c r="U556" s="1005"/>
      <c r="V556" s="1005"/>
      <c r="W556" s="1006"/>
      <c r="X556" s="352"/>
      <c r="Y556" s="1007" t="s">
        <v>613</v>
      </c>
      <c r="Z556" s="352"/>
      <c r="AA556" s="1004" t="str">
        <f>IF(Z556="","",VLOOKUP(Z556,$AI$1:$AK$1023,2,0))</f>
        <v/>
      </c>
      <c r="AB556" s="1005"/>
      <c r="AC556" s="1005"/>
      <c r="AD556" s="1005"/>
      <c r="AE556" s="1005"/>
      <c r="AF556" s="1006"/>
      <c r="AL556" s="342"/>
    </row>
    <row r="557" spans="1:38" s="220" customFormat="1" ht="26.5" customHeight="1">
      <c r="A557" s="837" t="str">
        <f>IF(G556="","",VLOOKUP(G556,$AI$1:$AK$1023,3,0))</f>
        <v/>
      </c>
      <c r="B557" s="838"/>
      <c r="C557" s="838"/>
      <c r="D557" s="838"/>
      <c r="E557" s="838"/>
      <c r="F557" s="839"/>
      <c r="G557" s="350"/>
      <c r="H557" s="1007"/>
      <c r="I557" s="350"/>
      <c r="J557" s="837" t="str">
        <f>IF(I556="","",VLOOKUP(I556,$AI$1:$AK$1023,3,0))</f>
        <v/>
      </c>
      <c r="K557" s="838"/>
      <c r="L557" s="838"/>
      <c r="M557" s="838"/>
      <c r="N557" s="838"/>
      <c r="O557" s="839"/>
      <c r="P557" s="238"/>
      <c r="Q557" s="238"/>
      <c r="R557" s="837" t="str">
        <f>IF(X556="","",VLOOKUP(X556,$AI$1:$AK$1023,3,0))</f>
        <v/>
      </c>
      <c r="S557" s="838"/>
      <c r="T557" s="838"/>
      <c r="U557" s="838"/>
      <c r="V557" s="838"/>
      <c r="W557" s="839"/>
      <c r="X557" s="350"/>
      <c r="Y557" s="1007"/>
      <c r="Z557" s="350"/>
      <c r="AA557" s="837" t="str">
        <f>IF(Z556="","",VLOOKUP(Z556,$AI$1:$AK$1023,3,0))</f>
        <v/>
      </c>
      <c r="AB557" s="838"/>
      <c r="AC557" s="838"/>
      <c r="AD557" s="838"/>
      <c r="AE557" s="838"/>
      <c r="AF557" s="839"/>
      <c r="AL557" s="342"/>
    </row>
    <row r="558" spans="1:38" s="220" customFormat="1" ht="26.5" customHeight="1">
      <c r="A558" s="238"/>
      <c r="B558" s="238"/>
      <c r="C558" s="238"/>
      <c r="D558" s="238"/>
      <c r="E558" s="350"/>
      <c r="F558" s="350"/>
      <c r="G558" s="350"/>
      <c r="H558" s="350"/>
      <c r="I558" s="350"/>
      <c r="J558" s="238"/>
      <c r="K558" s="238"/>
      <c r="L558" s="238"/>
      <c r="M558" s="238"/>
      <c r="N558" s="238"/>
      <c r="O558" s="238"/>
      <c r="P558" s="238"/>
      <c r="Q558" s="238"/>
      <c r="R558" s="238"/>
      <c r="S558" s="238"/>
      <c r="T558" s="238"/>
      <c r="U558" s="238"/>
      <c r="V558" s="350"/>
      <c r="W558" s="350"/>
      <c r="X558" s="350"/>
      <c r="Y558" s="350"/>
      <c r="Z558" s="350"/>
      <c r="AA558" s="238"/>
      <c r="AB558" s="238"/>
      <c r="AC558" s="238"/>
      <c r="AD558" s="238"/>
      <c r="AE558" s="238"/>
      <c r="AF558" s="238"/>
      <c r="AL558" s="342"/>
    </row>
    <row r="559" spans="1:38" s="220" customFormat="1" ht="26.5" customHeight="1">
      <c r="A559" s="238"/>
      <c r="B559" s="238"/>
      <c r="C559" s="1003"/>
      <c r="D559" s="1003"/>
      <c r="E559" s="350"/>
      <c r="F559" s="350"/>
      <c r="G559" s="350"/>
      <c r="H559" s="350"/>
      <c r="I559" s="350"/>
      <c r="J559" s="238"/>
      <c r="K559" s="238"/>
      <c r="L559" s="1003"/>
      <c r="M559" s="1003"/>
      <c r="N559" s="238"/>
      <c r="O559" s="238"/>
      <c r="P559" s="238"/>
      <c r="Q559" s="238"/>
      <c r="R559" s="238"/>
      <c r="S559" s="238"/>
      <c r="T559" s="1003"/>
      <c r="U559" s="1003"/>
      <c r="V559" s="350"/>
      <c r="W559" s="350"/>
      <c r="X559" s="350"/>
      <c r="Y559" s="350"/>
      <c r="Z559" s="350"/>
      <c r="AA559" s="238"/>
      <c r="AB559" s="238"/>
      <c r="AC559" s="1003"/>
      <c r="AD559" s="1003"/>
      <c r="AE559" s="238"/>
      <c r="AF559" s="238"/>
      <c r="AL559" s="342"/>
    </row>
    <row r="560" spans="1:38" s="220" customFormat="1" ht="26.5" customHeight="1">
      <c r="A560" s="238"/>
      <c r="B560" s="238"/>
      <c r="C560" s="1003"/>
      <c r="D560" s="1003"/>
      <c r="E560" s="350"/>
      <c r="F560" s="350"/>
      <c r="G560" s="350"/>
      <c r="H560" s="350"/>
      <c r="I560" s="350"/>
      <c r="J560" s="238"/>
      <c r="K560" s="238"/>
      <c r="L560" s="1003"/>
      <c r="M560" s="1003"/>
      <c r="N560" s="238"/>
      <c r="O560" s="238"/>
      <c r="P560" s="238"/>
      <c r="Q560" s="238"/>
      <c r="R560" s="238"/>
      <c r="S560" s="238"/>
      <c r="T560" s="1003"/>
      <c r="U560" s="1003"/>
      <c r="V560" s="350"/>
      <c r="W560" s="350"/>
      <c r="X560" s="350"/>
      <c r="Y560" s="350"/>
      <c r="Z560" s="350"/>
      <c r="AA560" s="238"/>
      <c r="AB560" s="238"/>
      <c r="AC560" s="1003"/>
      <c r="AD560" s="1003"/>
      <c r="AE560" s="238"/>
      <c r="AF560" s="238"/>
      <c r="AL560" s="342"/>
    </row>
    <row r="561" spans="1:38" s="220" customFormat="1" ht="26.5" customHeight="1">
      <c r="A561" s="238"/>
      <c r="B561" s="238"/>
      <c r="C561" s="238"/>
      <c r="D561" s="238"/>
      <c r="E561" s="350"/>
      <c r="F561" s="350"/>
      <c r="G561" s="350"/>
      <c r="H561" s="350"/>
      <c r="I561" s="350"/>
      <c r="J561" s="238"/>
      <c r="K561" s="238"/>
      <c r="L561" s="238"/>
      <c r="M561" s="238"/>
      <c r="N561" s="238"/>
      <c r="O561" s="238"/>
      <c r="P561" s="238"/>
      <c r="Q561" s="238"/>
      <c r="R561" s="238"/>
      <c r="S561" s="238"/>
      <c r="T561" s="238"/>
      <c r="U561" s="238"/>
      <c r="V561" s="350"/>
      <c r="W561" s="350"/>
      <c r="X561" s="350"/>
      <c r="Y561" s="350"/>
      <c r="Z561" s="350"/>
      <c r="AA561" s="238"/>
      <c r="AB561" s="238"/>
      <c r="AC561" s="238"/>
      <c r="AD561" s="238"/>
      <c r="AE561" s="238"/>
      <c r="AF561" s="238"/>
      <c r="AL561" s="342"/>
    </row>
    <row r="562" spans="1:38" s="220" customFormat="1" ht="26.5" customHeight="1">
      <c r="A562" s="353"/>
      <c r="B562" s="238"/>
      <c r="C562" s="354"/>
      <c r="D562" s="355"/>
      <c r="E562" s="356"/>
      <c r="F562" s="356"/>
      <c r="G562" s="356"/>
      <c r="H562" s="356"/>
      <c r="I562" s="356"/>
      <c r="J562" s="355"/>
      <c r="K562" s="355"/>
      <c r="L562" s="355"/>
      <c r="M562" s="357"/>
      <c r="N562" s="238"/>
      <c r="O562" s="238"/>
      <c r="P562" s="238"/>
      <c r="Q562" s="238"/>
      <c r="R562" s="353"/>
      <c r="S562" s="238"/>
      <c r="T562" s="354"/>
      <c r="U562" s="355"/>
      <c r="V562" s="356"/>
      <c r="W562" s="356"/>
      <c r="X562" s="356"/>
      <c r="Y562" s="356"/>
      <c r="Z562" s="356"/>
      <c r="AA562" s="355"/>
      <c r="AB562" s="355"/>
      <c r="AC562" s="355"/>
      <c r="AD562" s="357"/>
      <c r="AE562" s="238"/>
      <c r="AF562" s="238"/>
      <c r="AL562" s="342"/>
    </row>
    <row r="563" spans="1:38" s="220" customFormat="1" ht="26.5" customHeight="1" thickBot="1">
      <c r="A563" s="353"/>
      <c r="B563" s="238"/>
      <c r="C563" s="266"/>
      <c r="D563" s="358"/>
      <c r="E563" s="359"/>
      <c r="F563" s="1002"/>
      <c r="G563" s="1002"/>
      <c r="H563" s="360"/>
      <c r="I563" s="1002"/>
      <c r="J563" s="1002"/>
      <c r="K563" s="358"/>
      <c r="L563" s="358"/>
      <c r="M563" s="361"/>
      <c r="N563" s="238"/>
      <c r="O563" s="238"/>
      <c r="P563" s="238"/>
      <c r="Q563" s="238"/>
      <c r="R563" s="353"/>
      <c r="S563" s="238"/>
      <c r="T563" s="266"/>
      <c r="U563" s="358"/>
      <c r="V563" s="359"/>
      <c r="W563" s="1002"/>
      <c r="X563" s="1002"/>
      <c r="Y563" s="360"/>
      <c r="Z563" s="1002"/>
      <c r="AA563" s="1002"/>
      <c r="AB563" s="358"/>
      <c r="AC563" s="358"/>
      <c r="AD563" s="361"/>
      <c r="AE563" s="238"/>
      <c r="AF563" s="238"/>
      <c r="AL563" s="342"/>
    </row>
    <row r="564" spans="1:38" s="220" customFormat="1" ht="26.5" customHeight="1">
      <c r="A564" s="353"/>
      <c r="B564" s="238"/>
      <c r="C564" s="266"/>
      <c r="D564" s="358"/>
      <c r="E564" s="359"/>
      <c r="F564" s="1002"/>
      <c r="G564" s="1002"/>
      <c r="H564" s="359"/>
      <c r="I564" s="1002"/>
      <c r="J564" s="1002"/>
      <c r="K564" s="358"/>
      <c r="L564" s="358"/>
      <c r="M564" s="361"/>
      <c r="N564" s="238"/>
      <c r="O564" s="238"/>
      <c r="P564" s="238"/>
      <c r="Q564" s="238"/>
      <c r="R564" s="353"/>
      <c r="S564" s="238"/>
      <c r="T564" s="266"/>
      <c r="U564" s="358"/>
      <c r="V564" s="359"/>
      <c r="W564" s="1002"/>
      <c r="X564" s="1002"/>
      <c r="Y564" s="359"/>
      <c r="Z564" s="1002"/>
      <c r="AA564" s="1002"/>
      <c r="AB564" s="358"/>
      <c r="AC564" s="358"/>
      <c r="AD564" s="361"/>
      <c r="AE564" s="238"/>
      <c r="AF564" s="238"/>
      <c r="AL564" s="342"/>
    </row>
    <row r="565" spans="1:38" s="220" customFormat="1" ht="26.5" customHeight="1" thickBot="1">
      <c r="A565" s="353"/>
      <c r="B565" s="238"/>
      <c r="C565" s="266"/>
      <c r="D565" s="358"/>
      <c r="E565" s="359"/>
      <c r="F565" s="1002"/>
      <c r="G565" s="1002"/>
      <c r="H565" s="360"/>
      <c r="I565" s="1002"/>
      <c r="J565" s="1002"/>
      <c r="K565" s="358"/>
      <c r="L565" s="358"/>
      <c r="M565" s="361"/>
      <c r="N565" s="238"/>
      <c r="O565" s="238"/>
      <c r="P565" s="238"/>
      <c r="Q565" s="238"/>
      <c r="R565" s="353"/>
      <c r="S565" s="238"/>
      <c r="T565" s="266"/>
      <c r="U565" s="358"/>
      <c r="V565" s="359"/>
      <c r="W565" s="1002"/>
      <c r="X565" s="1002"/>
      <c r="Y565" s="360"/>
      <c r="Z565" s="1002"/>
      <c r="AA565" s="1002"/>
      <c r="AB565" s="358"/>
      <c r="AC565" s="358"/>
      <c r="AD565" s="361"/>
      <c r="AE565" s="238"/>
      <c r="AF565" s="238"/>
      <c r="AL565" s="342"/>
    </row>
    <row r="566" spans="1:38" s="220" customFormat="1" ht="26.5" customHeight="1">
      <c r="A566" s="353"/>
      <c r="B566" s="238"/>
      <c r="C566" s="266"/>
      <c r="D566" s="358"/>
      <c r="E566" s="359"/>
      <c r="F566" s="1002"/>
      <c r="G566" s="1002"/>
      <c r="H566" s="359"/>
      <c r="I566" s="1002"/>
      <c r="J566" s="1002"/>
      <c r="K566" s="358"/>
      <c r="L566" s="358"/>
      <c r="M566" s="361"/>
      <c r="N566" s="238"/>
      <c r="O566" s="238"/>
      <c r="P566" s="238"/>
      <c r="Q566" s="238"/>
      <c r="R566" s="353"/>
      <c r="S566" s="238"/>
      <c r="T566" s="266"/>
      <c r="U566" s="358"/>
      <c r="V566" s="359"/>
      <c r="W566" s="1002"/>
      <c r="X566" s="1002"/>
      <c r="Y566" s="359"/>
      <c r="Z566" s="1002"/>
      <c r="AA566" s="1002"/>
      <c r="AB566" s="358"/>
      <c r="AC566" s="358"/>
      <c r="AD566" s="361"/>
      <c r="AE566" s="238"/>
      <c r="AF566" s="238"/>
      <c r="AL566" s="342"/>
    </row>
    <row r="567" spans="1:38" s="220" customFormat="1" ht="26.5" customHeight="1" thickBot="1">
      <c r="A567" s="353"/>
      <c r="B567" s="238"/>
      <c r="C567" s="266"/>
      <c r="D567" s="358"/>
      <c r="E567" s="359"/>
      <c r="F567" s="1002"/>
      <c r="G567" s="1002"/>
      <c r="H567" s="360"/>
      <c r="I567" s="1002"/>
      <c r="J567" s="1002"/>
      <c r="K567" s="358"/>
      <c r="L567" s="358"/>
      <c r="M567" s="361"/>
      <c r="N567" s="238"/>
      <c r="O567" s="238"/>
      <c r="P567" s="238"/>
      <c r="Q567" s="238"/>
      <c r="R567" s="353"/>
      <c r="S567" s="238"/>
      <c r="T567" s="266"/>
      <c r="U567" s="358"/>
      <c r="V567" s="359"/>
      <c r="W567" s="1002"/>
      <c r="X567" s="1002"/>
      <c r="Y567" s="360"/>
      <c r="Z567" s="1002"/>
      <c r="AA567" s="1002"/>
      <c r="AB567" s="358"/>
      <c r="AC567" s="358"/>
      <c r="AD567" s="361"/>
      <c r="AE567" s="238"/>
      <c r="AF567" s="238"/>
      <c r="AL567" s="342"/>
    </row>
    <row r="568" spans="1:38" s="220" customFormat="1" ht="26.5" customHeight="1">
      <c r="A568" s="353"/>
      <c r="B568" s="238"/>
      <c r="C568" s="266"/>
      <c r="D568" s="358"/>
      <c r="E568" s="359"/>
      <c r="F568" s="1002"/>
      <c r="G568" s="1002"/>
      <c r="H568" s="359"/>
      <c r="I568" s="1002"/>
      <c r="J568" s="1002"/>
      <c r="K568" s="358"/>
      <c r="L568" s="358"/>
      <c r="M568" s="361"/>
      <c r="N568" s="238"/>
      <c r="O568" s="238"/>
      <c r="P568" s="238"/>
      <c r="Q568" s="238"/>
      <c r="R568" s="353"/>
      <c r="S568" s="238"/>
      <c r="T568" s="266"/>
      <c r="U568" s="358"/>
      <c r="V568" s="359"/>
      <c r="W568" s="1002"/>
      <c r="X568" s="1002"/>
      <c r="Y568" s="359"/>
      <c r="Z568" s="1002"/>
      <c r="AA568" s="1002"/>
      <c r="AB568" s="358"/>
      <c r="AC568" s="358"/>
      <c r="AD568" s="361"/>
      <c r="AE568" s="238"/>
      <c r="AF568" s="238"/>
      <c r="AL568" s="342"/>
    </row>
    <row r="569" spans="1:38" s="220" customFormat="1" ht="26.5" customHeight="1" thickBot="1">
      <c r="A569" s="353"/>
      <c r="B569" s="238"/>
      <c r="C569" s="266"/>
      <c r="D569" s="358"/>
      <c r="E569" s="359"/>
      <c r="F569" s="1002"/>
      <c r="G569" s="1002"/>
      <c r="H569" s="360"/>
      <c r="I569" s="1002"/>
      <c r="J569" s="1002"/>
      <c r="K569" s="358"/>
      <c r="L569" s="358"/>
      <c r="M569" s="361"/>
      <c r="N569" s="238"/>
      <c r="O569" s="238"/>
      <c r="P569" s="238"/>
      <c r="Q569" s="238"/>
      <c r="R569" s="353"/>
      <c r="S569" s="238"/>
      <c r="T569" s="266"/>
      <c r="U569" s="358"/>
      <c r="V569" s="359"/>
      <c r="W569" s="1002"/>
      <c r="X569" s="1002"/>
      <c r="Y569" s="360"/>
      <c r="Z569" s="1002"/>
      <c r="AA569" s="1002"/>
      <c r="AB569" s="358"/>
      <c r="AC569" s="358"/>
      <c r="AD569" s="361"/>
      <c r="AE569" s="238"/>
      <c r="AF569" s="238"/>
      <c r="AL569" s="342"/>
    </row>
    <row r="570" spans="1:38" s="220" customFormat="1" ht="26.5" customHeight="1">
      <c r="A570" s="353"/>
      <c r="B570" s="238"/>
      <c r="C570" s="266"/>
      <c r="D570" s="358"/>
      <c r="E570" s="359"/>
      <c r="F570" s="1002"/>
      <c r="G570" s="1002"/>
      <c r="H570" s="359"/>
      <c r="I570" s="1002"/>
      <c r="J570" s="1002"/>
      <c r="K570" s="358"/>
      <c r="L570" s="358"/>
      <c r="M570" s="361"/>
      <c r="N570" s="238"/>
      <c r="O570" s="238"/>
      <c r="P570" s="238"/>
      <c r="Q570" s="238"/>
      <c r="R570" s="353"/>
      <c r="S570" s="238"/>
      <c r="T570" s="266"/>
      <c r="U570" s="358"/>
      <c r="V570" s="359"/>
      <c r="W570" s="1002"/>
      <c r="X570" s="1002"/>
      <c r="Y570" s="359"/>
      <c r="Z570" s="1002"/>
      <c r="AA570" s="1002"/>
      <c r="AB570" s="358"/>
      <c r="AC570" s="358"/>
      <c r="AD570" s="361"/>
      <c r="AE570" s="238"/>
      <c r="AF570" s="238"/>
      <c r="AL570" s="342"/>
    </row>
    <row r="571" spans="1:38" s="220" customFormat="1" ht="26.5" customHeight="1" thickBot="1">
      <c r="A571" s="353"/>
      <c r="B571" s="238"/>
      <c r="C571" s="266"/>
      <c r="D571" s="358"/>
      <c r="E571" s="359"/>
      <c r="F571" s="1002"/>
      <c r="G571" s="1002"/>
      <c r="H571" s="360"/>
      <c r="I571" s="1002"/>
      <c r="J571" s="1002"/>
      <c r="K571" s="358"/>
      <c r="L571" s="358"/>
      <c r="M571" s="361"/>
      <c r="N571" s="238"/>
      <c r="O571" s="238"/>
      <c r="P571" s="238"/>
      <c r="Q571" s="238"/>
      <c r="R571" s="353"/>
      <c r="S571" s="238"/>
      <c r="T571" s="266"/>
      <c r="U571" s="358"/>
      <c r="V571" s="359"/>
      <c r="W571" s="1002"/>
      <c r="X571" s="1002"/>
      <c r="Y571" s="360"/>
      <c r="Z571" s="1002"/>
      <c r="AA571" s="1002"/>
      <c r="AB571" s="358"/>
      <c r="AC571" s="358"/>
      <c r="AD571" s="361"/>
      <c r="AE571" s="238"/>
      <c r="AF571" s="238"/>
      <c r="AL571" s="342"/>
    </row>
    <row r="572" spans="1:38" s="220" customFormat="1" ht="26.5" customHeight="1">
      <c r="A572" s="238"/>
      <c r="B572" s="238"/>
      <c r="C572" s="266"/>
      <c r="D572" s="358"/>
      <c r="E572" s="359"/>
      <c r="F572" s="1002"/>
      <c r="G572" s="1002"/>
      <c r="H572" s="359"/>
      <c r="I572" s="1002"/>
      <c r="J572" s="1002"/>
      <c r="K572" s="358"/>
      <c r="L572" s="358"/>
      <c r="M572" s="361"/>
      <c r="N572" s="238"/>
      <c r="O572" s="238"/>
      <c r="P572" s="238"/>
      <c r="Q572" s="238"/>
      <c r="R572" s="238"/>
      <c r="S572" s="238"/>
      <c r="T572" s="266"/>
      <c r="U572" s="358"/>
      <c r="V572" s="359"/>
      <c r="W572" s="1002"/>
      <c r="X572" s="1002"/>
      <c r="Y572" s="359"/>
      <c r="Z572" s="1002"/>
      <c r="AA572" s="1002"/>
      <c r="AB572" s="358"/>
      <c r="AC572" s="358"/>
      <c r="AD572" s="361"/>
      <c r="AE572" s="238"/>
      <c r="AF572" s="238"/>
      <c r="AL572" s="342"/>
    </row>
    <row r="573" spans="1:38" s="220" customFormat="1" ht="26.5" customHeight="1">
      <c r="A573" s="238"/>
      <c r="B573" s="238"/>
      <c r="C573" s="362"/>
      <c r="D573" s="363"/>
      <c r="E573" s="279"/>
      <c r="F573" s="279"/>
      <c r="G573" s="279"/>
      <c r="H573" s="279"/>
      <c r="I573" s="279"/>
      <c r="J573" s="363"/>
      <c r="K573" s="363"/>
      <c r="L573" s="363"/>
      <c r="M573" s="364"/>
      <c r="N573" s="238"/>
      <c r="O573" s="238"/>
      <c r="P573" s="238"/>
      <c r="Q573" s="238"/>
      <c r="R573" s="238"/>
      <c r="S573" s="238"/>
      <c r="T573" s="362"/>
      <c r="U573" s="363"/>
      <c r="V573" s="279"/>
      <c r="W573" s="279"/>
      <c r="X573" s="279"/>
      <c r="Y573" s="279"/>
      <c r="Z573" s="279"/>
      <c r="AA573" s="363"/>
      <c r="AB573" s="363"/>
      <c r="AC573" s="363"/>
      <c r="AD573" s="364"/>
      <c r="AE573" s="238"/>
      <c r="AF573" s="238"/>
      <c r="AL573" s="342"/>
    </row>
  </sheetData>
  <mergeCells count="1150">
    <mergeCell ref="F569:G570"/>
    <mergeCell ref="I569:J570"/>
    <mergeCell ref="W569:X570"/>
    <mergeCell ref="Z569:AA570"/>
    <mergeCell ref="F571:G572"/>
    <mergeCell ref="I571:J572"/>
    <mergeCell ref="W571:X572"/>
    <mergeCell ref="Z571:AA572"/>
    <mergeCell ref="F565:G566"/>
    <mergeCell ref="I565:J566"/>
    <mergeCell ref="W565:X566"/>
    <mergeCell ref="Z565:AA566"/>
    <mergeCell ref="F567:G568"/>
    <mergeCell ref="I567:J568"/>
    <mergeCell ref="W567:X568"/>
    <mergeCell ref="Z567:AA568"/>
    <mergeCell ref="C559:D560"/>
    <mergeCell ref="L559:M560"/>
    <mergeCell ref="T559:U560"/>
    <mergeCell ref="AC559:AD560"/>
    <mergeCell ref="F563:G564"/>
    <mergeCell ref="I563:J564"/>
    <mergeCell ref="W563:X564"/>
    <mergeCell ref="Z563:AA564"/>
    <mergeCell ref="A556:F556"/>
    <mergeCell ref="H556:H557"/>
    <mergeCell ref="J556:O556"/>
    <mergeCell ref="R556:W556"/>
    <mergeCell ref="Y556:Y557"/>
    <mergeCell ref="AA556:AF556"/>
    <mergeCell ref="A557:F557"/>
    <mergeCell ref="J557:O557"/>
    <mergeCell ref="R557:W557"/>
    <mergeCell ref="AA557:AF557"/>
    <mergeCell ref="E553:F554"/>
    <mergeCell ref="G553:I554"/>
    <mergeCell ref="J553:K554"/>
    <mergeCell ref="V553:W554"/>
    <mergeCell ref="X553:Z554"/>
    <mergeCell ref="AA553:AB554"/>
    <mergeCell ref="E552:F552"/>
    <mergeCell ref="G552:I552"/>
    <mergeCell ref="J552:K552"/>
    <mergeCell ref="V552:W552"/>
    <mergeCell ref="X552:Z552"/>
    <mergeCell ref="AA552:AB552"/>
    <mergeCell ref="F546:G547"/>
    <mergeCell ref="I546:J547"/>
    <mergeCell ref="W546:X547"/>
    <mergeCell ref="Z546:AA547"/>
    <mergeCell ref="F548:G549"/>
    <mergeCell ref="I548:J549"/>
    <mergeCell ref="W548:X549"/>
    <mergeCell ref="Z548:AA549"/>
    <mergeCell ref="F542:G543"/>
    <mergeCell ref="I542:J543"/>
    <mergeCell ref="W542:X543"/>
    <mergeCell ref="Z542:AA543"/>
    <mergeCell ref="F544:G545"/>
    <mergeCell ref="I544:J545"/>
    <mergeCell ref="W544:X545"/>
    <mergeCell ref="Z544:AA545"/>
    <mergeCell ref="C536:D537"/>
    <mergeCell ref="L536:M537"/>
    <mergeCell ref="T536:U537"/>
    <mergeCell ref="AC536:AD537"/>
    <mergeCell ref="F540:G541"/>
    <mergeCell ref="I540:J541"/>
    <mergeCell ref="W540:X541"/>
    <mergeCell ref="Z540:AA541"/>
    <mergeCell ref="A533:F533"/>
    <mergeCell ref="H533:H534"/>
    <mergeCell ref="J533:O533"/>
    <mergeCell ref="R533:W533"/>
    <mergeCell ref="Y533:Y534"/>
    <mergeCell ref="AA533:AF533"/>
    <mergeCell ref="A534:F534"/>
    <mergeCell ref="J534:O534"/>
    <mergeCell ref="R534:W534"/>
    <mergeCell ref="AA534:AF534"/>
    <mergeCell ref="E530:F531"/>
    <mergeCell ref="G530:I531"/>
    <mergeCell ref="J530:K531"/>
    <mergeCell ref="V530:W531"/>
    <mergeCell ref="X530:Z531"/>
    <mergeCell ref="AA530:AB531"/>
    <mergeCell ref="E529:F529"/>
    <mergeCell ref="G529:I529"/>
    <mergeCell ref="J529:K529"/>
    <mergeCell ref="V529:W529"/>
    <mergeCell ref="X529:Z529"/>
    <mergeCell ref="AA529:AB529"/>
    <mergeCell ref="F523:G524"/>
    <mergeCell ref="I523:J524"/>
    <mergeCell ref="W523:X524"/>
    <mergeCell ref="Z523:AA524"/>
    <mergeCell ref="F525:G526"/>
    <mergeCell ref="I525:J526"/>
    <mergeCell ref="W525:X526"/>
    <mergeCell ref="Z525:AA526"/>
    <mergeCell ref="F519:G520"/>
    <mergeCell ref="I519:J520"/>
    <mergeCell ref="W519:X520"/>
    <mergeCell ref="Z519:AA520"/>
    <mergeCell ref="F521:G522"/>
    <mergeCell ref="I521:J522"/>
    <mergeCell ref="W521:X522"/>
    <mergeCell ref="Z521:AA522"/>
    <mergeCell ref="C513:D514"/>
    <mergeCell ref="L513:M514"/>
    <mergeCell ref="T513:U514"/>
    <mergeCell ref="AC513:AD514"/>
    <mergeCell ref="F517:G518"/>
    <mergeCell ref="I517:J518"/>
    <mergeCell ref="W517:X518"/>
    <mergeCell ref="Z517:AA518"/>
    <mergeCell ref="A510:F510"/>
    <mergeCell ref="H510:H511"/>
    <mergeCell ref="J510:O510"/>
    <mergeCell ref="R510:W510"/>
    <mergeCell ref="Y510:Y511"/>
    <mergeCell ref="AA510:AF510"/>
    <mergeCell ref="A511:F511"/>
    <mergeCell ref="J511:O511"/>
    <mergeCell ref="R511:W511"/>
    <mergeCell ref="AA511:AF511"/>
    <mergeCell ref="E507:F508"/>
    <mergeCell ref="G507:I508"/>
    <mergeCell ref="J507:K508"/>
    <mergeCell ref="V507:W508"/>
    <mergeCell ref="X507:Z508"/>
    <mergeCell ref="AA507:AB508"/>
    <mergeCell ref="E506:F506"/>
    <mergeCell ref="G506:I506"/>
    <mergeCell ref="J506:K506"/>
    <mergeCell ref="V506:W506"/>
    <mergeCell ref="X506:Z506"/>
    <mergeCell ref="AA506:AB506"/>
    <mergeCell ref="F500:G501"/>
    <mergeCell ref="I500:J501"/>
    <mergeCell ref="W500:X501"/>
    <mergeCell ref="Z500:AA501"/>
    <mergeCell ref="F502:G503"/>
    <mergeCell ref="I502:J503"/>
    <mergeCell ref="W502:X503"/>
    <mergeCell ref="Z502:AA503"/>
    <mergeCell ref="F496:G497"/>
    <mergeCell ref="I496:J497"/>
    <mergeCell ref="W496:X497"/>
    <mergeCell ref="Z496:AA497"/>
    <mergeCell ref="F498:G499"/>
    <mergeCell ref="I498:J499"/>
    <mergeCell ref="W498:X499"/>
    <mergeCell ref="Z498:AA499"/>
    <mergeCell ref="C490:D491"/>
    <mergeCell ref="L490:M491"/>
    <mergeCell ref="T490:U491"/>
    <mergeCell ref="AC490:AD491"/>
    <mergeCell ref="F494:G495"/>
    <mergeCell ref="I494:J495"/>
    <mergeCell ref="W494:X495"/>
    <mergeCell ref="Z494:AA495"/>
    <mergeCell ref="A487:F487"/>
    <mergeCell ref="H487:H488"/>
    <mergeCell ref="J487:O487"/>
    <mergeCell ref="R487:W487"/>
    <mergeCell ref="Y487:Y488"/>
    <mergeCell ref="AA487:AF487"/>
    <mergeCell ref="A488:F488"/>
    <mergeCell ref="J488:O488"/>
    <mergeCell ref="R488:W488"/>
    <mergeCell ref="AA488:AF488"/>
    <mergeCell ref="E484:F485"/>
    <mergeCell ref="G484:I485"/>
    <mergeCell ref="J484:K485"/>
    <mergeCell ref="V484:W485"/>
    <mergeCell ref="X484:Z485"/>
    <mergeCell ref="AA484:AB485"/>
    <mergeCell ref="E483:F483"/>
    <mergeCell ref="G483:I483"/>
    <mergeCell ref="J483:K483"/>
    <mergeCell ref="V483:W483"/>
    <mergeCell ref="X483:Z483"/>
    <mergeCell ref="AA483:AB483"/>
    <mergeCell ref="F477:G478"/>
    <mergeCell ref="I477:J478"/>
    <mergeCell ref="W477:X478"/>
    <mergeCell ref="Z477:AA478"/>
    <mergeCell ref="F479:G480"/>
    <mergeCell ref="I479:J480"/>
    <mergeCell ref="W479:X480"/>
    <mergeCell ref="Z479:AA480"/>
    <mergeCell ref="F473:G474"/>
    <mergeCell ref="I473:J474"/>
    <mergeCell ref="W473:X474"/>
    <mergeCell ref="Z473:AA474"/>
    <mergeCell ref="F475:G476"/>
    <mergeCell ref="I475:J476"/>
    <mergeCell ref="W475:X476"/>
    <mergeCell ref="Z475:AA476"/>
    <mergeCell ref="C467:D468"/>
    <mergeCell ref="L467:M468"/>
    <mergeCell ref="T467:U468"/>
    <mergeCell ref="AC467:AD468"/>
    <mergeCell ref="F471:G472"/>
    <mergeCell ref="I471:J472"/>
    <mergeCell ref="W471:X472"/>
    <mergeCell ref="Z471:AA472"/>
    <mergeCell ref="A464:F464"/>
    <mergeCell ref="H464:H465"/>
    <mergeCell ref="J464:O464"/>
    <mergeCell ref="R464:W464"/>
    <mergeCell ref="Y464:Y465"/>
    <mergeCell ref="AA464:AF464"/>
    <mergeCell ref="A465:F465"/>
    <mergeCell ref="J465:O465"/>
    <mergeCell ref="R465:W465"/>
    <mergeCell ref="AA465:AF465"/>
    <mergeCell ref="E461:F462"/>
    <mergeCell ref="G461:I462"/>
    <mergeCell ref="J461:K462"/>
    <mergeCell ref="V461:W462"/>
    <mergeCell ref="X461:Z462"/>
    <mergeCell ref="AA461:AB462"/>
    <mergeCell ref="E460:F460"/>
    <mergeCell ref="G460:I460"/>
    <mergeCell ref="J460:K460"/>
    <mergeCell ref="V460:W460"/>
    <mergeCell ref="X460:Z460"/>
    <mergeCell ref="AA460:AB460"/>
    <mergeCell ref="F454:G455"/>
    <mergeCell ref="I454:J455"/>
    <mergeCell ref="W454:X455"/>
    <mergeCell ref="Z454:AA455"/>
    <mergeCell ref="F456:G457"/>
    <mergeCell ref="I456:J457"/>
    <mergeCell ref="W456:X457"/>
    <mergeCell ref="Z456:AA457"/>
    <mergeCell ref="F450:G451"/>
    <mergeCell ref="I450:J451"/>
    <mergeCell ref="W450:X451"/>
    <mergeCell ref="Z450:AA451"/>
    <mergeCell ref="F452:G453"/>
    <mergeCell ref="I452:J453"/>
    <mergeCell ref="W452:X453"/>
    <mergeCell ref="Z452:AA453"/>
    <mergeCell ref="C444:D445"/>
    <mergeCell ref="L444:M445"/>
    <mergeCell ref="T444:U445"/>
    <mergeCell ref="AC444:AD445"/>
    <mergeCell ref="F448:G449"/>
    <mergeCell ref="I448:J449"/>
    <mergeCell ref="W448:X449"/>
    <mergeCell ref="Z448:AA449"/>
    <mergeCell ref="A441:F441"/>
    <mergeCell ref="H441:H442"/>
    <mergeCell ref="J441:O441"/>
    <mergeCell ref="R441:W441"/>
    <mergeCell ref="Y441:Y442"/>
    <mergeCell ref="AA441:AF441"/>
    <mergeCell ref="A442:F442"/>
    <mergeCell ref="J442:O442"/>
    <mergeCell ref="R442:W442"/>
    <mergeCell ref="AA442:AF442"/>
    <mergeCell ref="E438:F439"/>
    <mergeCell ref="G438:I439"/>
    <mergeCell ref="J438:K439"/>
    <mergeCell ref="V438:W439"/>
    <mergeCell ref="X438:Z439"/>
    <mergeCell ref="AA438:AB439"/>
    <mergeCell ref="E437:F437"/>
    <mergeCell ref="G437:I437"/>
    <mergeCell ref="J437:K437"/>
    <mergeCell ref="V437:W437"/>
    <mergeCell ref="X437:Z437"/>
    <mergeCell ref="AA437:AB437"/>
    <mergeCell ref="F431:G432"/>
    <mergeCell ref="I431:J432"/>
    <mergeCell ref="W431:X432"/>
    <mergeCell ref="Z431:AA432"/>
    <mergeCell ref="F433:G434"/>
    <mergeCell ref="I433:J434"/>
    <mergeCell ref="W433:X434"/>
    <mergeCell ref="Z433:AA434"/>
    <mergeCell ref="F427:G428"/>
    <mergeCell ref="I427:J428"/>
    <mergeCell ref="W427:X428"/>
    <mergeCell ref="Z427:AA428"/>
    <mergeCell ref="F429:G430"/>
    <mergeCell ref="I429:J430"/>
    <mergeCell ref="W429:X430"/>
    <mergeCell ref="Z429:AA430"/>
    <mergeCell ref="C421:D422"/>
    <mergeCell ref="L421:M422"/>
    <mergeCell ref="T421:U422"/>
    <mergeCell ref="AC421:AD422"/>
    <mergeCell ref="F425:G426"/>
    <mergeCell ref="I425:J426"/>
    <mergeCell ref="W425:X426"/>
    <mergeCell ref="Z425:AA426"/>
    <mergeCell ref="A418:F418"/>
    <mergeCell ref="H418:H419"/>
    <mergeCell ref="J418:O418"/>
    <mergeCell ref="R418:W418"/>
    <mergeCell ref="Y418:Y419"/>
    <mergeCell ref="AA418:AF418"/>
    <mergeCell ref="A419:F419"/>
    <mergeCell ref="J419:O419"/>
    <mergeCell ref="R419:W419"/>
    <mergeCell ref="AA419:AF419"/>
    <mergeCell ref="E415:F416"/>
    <mergeCell ref="G415:I416"/>
    <mergeCell ref="J415:K416"/>
    <mergeCell ref="V415:W416"/>
    <mergeCell ref="X415:Z416"/>
    <mergeCell ref="AA415:AB416"/>
    <mergeCell ref="E414:F414"/>
    <mergeCell ref="G414:I414"/>
    <mergeCell ref="J414:K414"/>
    <mergeCell ref="V414:W414"/>
    <mergeCell ref="X414:Z414"/>
    <mergeCell ref="AA414:AB414"/>
    <mergeCell ref="F408:G409"/>
    <mergeCell ref="I408:J409"/>
    <mergeCell ref="W408:X409"/>
    <mergeCell ref="Z408:AA409"/>
    <mergeCell ref="F410:G411"/>
    <mergeCell ref="I410:J411"/>
    <mergeCell ref="W410:X411"/>
    <mergeCell ref="Z410:AA411"/>
    <mergeCell ref="F404:G405"/>
    <mergeCell ref="I404:J405"/>
    <mergeCell ref="W404:X405"/>
    <mergeCell ref="Z404:AA405"/>
    <mergeCell ref="F406:G407"/>
    <mergeCell ref="I406:J407"/>
    <mergeCell ref="W406:X407"/>
    <mergeCell ref="Z406:AA407"/>
    <mergeCell ref="C398:D399"/>
    <mergeCell ref="L398:M399"/>
    <mergeCell ref="T398:U399"/>
    <mergeCell ref="AC398:AD399"/>
    <mergeCell ref="F402:G403"/>
    <mergeCell ref="I402:J403"/>
    <mergeCell ref="W402:X403"/>
    <mergeCell ref="Z402:AA403"/>
    <mergeCell ref="A395:F395"/>
    <mergeCell ref="H395:H396"/>
    <mergeCell ref="J395:O395"/>
    <mergeCell ref="R395:W395"/>
    <mergeCell ref="Y395:Y396"/>
    <mergeCell ref="AA395:AF395"/>
    <mergeCell ref="A396:F396"/>
    <mergeCell ref="J396:O396"/>
    <mergeCell ref="R396:W396"/>
    <mergeCell ref="AA396:AF396"/>
    <mergeCell ref="E392:F393"/>
    <mergeCell ref="G392:I393"/>
    <mergeCell ref="J392:K393"/>
    <mergeCell ref="V392:W393"/>
    <mergeCell ref="X392:Z393"/>
    <mergeCell ref="AA392:AB393"/>
    <mergeCell ref="E391:F391"/>
    <mergeCell ref="G391:I391"/>
    <mergeCell ref="J391:K391"/>
    <mergeCell ref="V391:W391"/>
    <mergeCell ref="X391:Z391"/>
    <mergeCell ref="AA391:AB391"/>
    <mergeCell ref="F385:G386"/>
    <mergeCell ref="I385:J386"/>
    <mergeCell ref="W385:X386"/>
    <mergeCell ref="Z385:AA386"/>
    <mergeCell ref="F387:G388"/>
    <mergeCell ref="I387:J388"/>
    <mergeCell ref="W387:X388"/>
    <mergeCell ref="Z387:AA388"/>
    <mergeCell ref="F381:G382"/>
    <mergeCell ref="I381:J382"/>
    <mergeCell ref="W381:X382"/>
    <mergeCell ref="Z381:AA382"/>
    <mergeCell ref="F383:G384"/>
    <mergeCell ref="I383:J384"/>
    <mergeCell ref="W383:X384"/>
    <mergeCell ref="Z383:AA384"/>
    <mergeCell ref="C375:D376"/>
    <mergeCell ref="L375:M376"/>
    <mergeCell ref="T375:U376"/>
    <mergeCell ref="AC375:AD376"/>
    <mergeCell ref="F379:G380"/>
    <mergeCell ref="I379:J380"/>
    <mergeCell ref="W379:X380"/>
    <mergeCell ref="Z379:AA380"/>
    <mergeCell ref="A372:F372"/>
    <mergeCell ref="H372:H373"/>
    <mergeCell ref="J372:O372"/>
    <mergeCell ref="R372:W372"/>
    <mergeCell ref="Y372:Y373"/>
    <mergeCell ref="AA372:AF372"/>
    <mergeCell ref="A373:F373"/>
    <mergeCell ref="J373:O373"/>
    <mergeCell ref="R373:W373"/>
    <mergeCell ref="AA373:AF373"/>
    <mergeCell ref="E369:F370"/>
    <mergeCell ref="G369:I370"/>
    <mergeCell ref="J369:K370"/>
    <mergeCell ref="V369:W370"/>
    <mergeCell ref="X369:Z370"/>
    <mergeCell ref="AA369:AB370"/>
    <mergeCell ref="E368:F368"/>
    <mergeCell ref="G368:I368"/>
    <mergeCell ref="J368:K368"/>
    <mergeCell ref="V368:W368"/>
    <mergeCell ref="X368:Z368"/>
    <mergeCell ref="AA368:AB368"/>
    <mergeCell ref="F362:G363"/>
    <mergeCell ref="I362:J363"/>
    <mergeCell ref="W362:X363"/>
    <mergeCell ref="Z362:AA363"/>
    <mergeCell ref="F364:G365"/>
    <mergeCell ref="I364:J365"/>
    <mergeCell ref="W364:X365"/>
    <mergeCell ref="Z364:AA365"/>
    <mergeCell ref="F358:G359"/>
    <mergeCell ref="I358:J359"/>
    <mergeCell ref="W358:X359"/>
    <mergeCell ref="Z358:AA359"/>
    <mergeCell ref="F360:G361"/>
    <mergeCell ref="I360:J361"/>
    <mergeCell ref="W360:X361"/>
    <mergeCell ref="Z360:AA361"/>
    <mergeCell ref="C352:D353"/>
    <mergeCell ref="L352:M353"/>
    <mergeCell ref="T352:U353"/>
    <mergeCell ref="AC352:AD353"/>
    <mergeCell ref="F356:G357"/>
    <mergeCell ref="I356:J357"/>
    <mergeCell ref="W356:X357"/>
    <mergeCell ref="Z356:AA357"/>
    <mergeCell ref="A349:F349"/>
    <mergeCell ref="H349:H350"/>
    <mergeCell ref="J349:O349"/>
    <mergeCell ref="R349:W349"/>
    <mergeCell ref="Y349:Y350"/>
    <mergeCell ref="AA349:AF349"/>
    <mergeCell ref="A350:F350"/>
    <mergeCell ref="J350:O350"/>
    <mergeCell ref="R350:W350"/>
    <mergeCell ref="AA350:AF350"/>
    <mergeCell ref="E346:F347"/>
    <mergeCell ref="G346:I347"/>
    <mergeCell ref="J346:K347"/>
    <mergeCell ref="V346:W347"/>
    <mergeCell ref="X346:Z347"/>
    <mergeCell ref="AA346:AB347"/>
    <mergeCell ref="E345:F345"/>
    <mergeCell ref="G345:I345"/>
    <mergeCell ref="J345:K345"/>
    <mergeCell ref="V345:W345"/>
    <mergeCell ref="X345:Z345"/>
    <mergeCell ref="AA345:AB345"/>
    <mergeCell ref="F339:G340"/>
    <mergeCell ref="I339:J340"/>
    <mergeCell ref="W339:X340"/>
    <mergeCell ref="Z339:AA340"/>
    <mergeCell ref="F341:G342"/>
    <mergeCell ref="I341:J342"/>
    <mergeCell ref="W341:X342"/>
    <mergeCell ref="Z341:AA342"/>
    <mergeCell ref="F335:G336"/>
    <mergeCell ref="I335:J336"/>
    <mergeCell ref="W335:X336"/>
    <mergeCell ref="Z335:AA336"/>
    <mergeCell ref="F337:G338"/>
    <mergeCell ref="I337:J338"/>
    <mergeCell ref="W337:X338"/>
    <mergeCell ref="Z337:AA338"/>
    <mergeCell ref="C329:D330"/>
    <mergeCell ref="L329:M330"/>
    <mergeCell ref="T329:U330"/>
    <mergeCell ref="AC329:AD330"/>
    <mergeCell ref="F333:G334"/>
    <mergeCell ref="I333:J334"/>
    <mergeCell ref="W333:X334"/>
    <mergeCell ref="Z333:AA334"/>
    <mergeCell ref="A326:F326"/>
    <mergeCell ref="H326:H327"/>
    <mergeCell ref="J326:O326"/>
    <mergeCell ref="R326:W326"/>
    <mergeCell ref="Y326:Y327"/>
    <mergeCell ref="AA326:AF326"/>
    <mergeCell ref="A327:F327"/>
    <mergeCell ref="J327:O327"/>
    <mergeCell ref="R327:W327"/>
    <mergeCell ref="AA327:AF327"/>
    <mergeCell ref="E323:F324"/>
    <mergeCell ref="G323:I324"/>
    <mergeCell ref="J323:K324"/>
    <mergeCell ref="V323:W324"/>
    <mergeCell ref="X323:Z324"/>
    <mergeCell ref="AA323:AB324"/>
    <mergeCell ref="E322:F322"/>
    <mergeCell ref="G322:I322"/>
    <mergeCell ref="J322:K322"/>
    <mergeCell ref="V322:W322"/>
    <mergeCell ref="X322:Z322"/>
    <mergeCell ref="AA322:AB322"/>
    <mergeCell ref="F316:G317"/>
    <mergeCell ref="I316:J317"/>
    <mergeCell ref="W316:X317"/>
    <mergeCell ref="Z316:AA317"/>
    <mergeCell ref="F318:G319"/>
    <mergeCell ref="I318:J319"/>
    <mergeCell ref="W318:X319"/>
    <mergeCell ref="Z318:AA319"/>
    <mergeCell ref="F312:G313"/>
    <mergeCell ref="I312:J313"/>
    <mergeCell ref="W312:X313"/>
    <mergeCell ref="Z312:AA313"/>
    <mergeCell ref="F314:G315"/>
    <mergeCell ref="I314:J315"/>
    <mergeCell ref="W314:X315"/>
    <mergeCell ref="Z314:AA315"/>
    <mergeCell ref="C306:D307"/>
    <mergeCell ref="L306:M307"/>
    <mergeCell ref="T306:U307"/>
    <mergeCell ref="AC306:AD307"/>
    <mergeCell ref="F310:G311"/>
    <mergeCell ref="I310:J311"/>
    <mergeCell ref="W310:X311"/>
    <mergeCell ref="Z310:AA311"/>
    <mergeCell ref="A303:F303"/>
    <mergeCell ref="H303:H304"/>
    <mergeCell ref="J303:O303"/>
    <mergeCell ref="R303:W303"/>
    <mergeCell ref="Y303:Y304"/>
    <mergeCell ref="AA303:AF303"/>
    <mergeCell ref="A304:F304"/>
    <mergeCell ref="J304:O304"/>
    <mergeCell ref="R304:W304"/>
    <mergeCell ref="AA304:AF304"/>
    <mergeCell ref="E300:F301"/>
    <mergeCell ref="G300:I301"/>
    <mergeCell ref="J300:K301"/>
    <mergeCell ref="V300:W301"/>
    <mergeCell ref="X300:Z301"/>
    <mergeCell ref="AA300:AB301"/>
    <mergeCell ref="E299:F299"/>
    <mergeCell ref="G299:I299"/>
    <mergeCell ref="J299:K299"/>
    <mergeCell ref="V299:W299"/>
    <mergeCell ref="X299:Z299"/>
    <mergeCell ref="AA299:AB299"/>
    <mergeCell ref="F294:G295"/>
    <mergeCell ref="I294:J295"/>
    <mergeCell ref="W294:X295"/>
    <mergeCell ref="Z294:AA295"/>
    <mergeCell ref="F296:G297"/>
    <mergeCell ref="I296:J297"/>
    <mergeCell ref="W296:X297"/>
    <mergeCell ref="Z296:AA297"/>
    <mergeCell ref="F290:G291"/>
    <mergeCell ref="I290:J291"/>
    <mergeCell ref="W290:X291"/>
    <mergeCell ref="Z290:AA291"/>
    <mergeCell ref="F292:G293"/>
    <mergeCell ref="I292:J293"/>
    <mergeCell ref="W292:X293"/>
    <mergeCell ref="Z292:AA293"/>
    <mergeCell ref="C284:D285"/>
    <mergeCell ref="L284:M285"/>
    <mergeCell ref="T284:U285"/>
    <mergeCell ref="AC284:AD285"/>
    <mergeCell ref="F288:G289"/>
    <mergeCell ref="I288:J289"/>
    <mergeCell ref="W288:X289"/>
    <mergeCell ref="Z288:AA289"/>
    <mergeCell ref="A281:F281"/>
    <mergeCell ref="H281:H282"/>
    <mergeCell ref="J281:O281"/>
    <mergeCell ref="R281:W281"/>
    <mergeCell ref="Y281:Y282"/>
    <mergeCell ref="AA281:AF281"/>
    <mergeCell ref="A282:F282"/>
    <mergeCell ref="J282:O282"/>
    <mergeCell ref="R282:W282"/>
    <mergeCell ref="AA282:AF282"/>
    <mergeCell ref="E278:F279"/>
    <mergeCell ref="G278:I279"/>
    <mergeCell ref="J278:K279"/>
    <mergeCell ref="V278:W279"/>
    <mergeCell ref="X278:Z279"/>
    <mergeCell ref="AA278:AB279"/>
    <mergeCell ref="E277:F277"/>
    <mergeCell ref="G277:I277"/>
    <mergeCell ref="J277:K277"/>
    <mergeCell ref="V277:W277"/>
    <mergeCell ref="X277:Z277"/>
    <mergeCell ref="AA277:AB277"/>
    <mergeCell ref="F272:G273"/>
    <mergeCell ref="I272:J273"/>
    <mergeCell ref="W272:X273"/>
    <mergeCell ref="Z272:AA273"/>
    <mergeCell ref="F274:G275"/>
    <mergeCell ref="I274:J275"/>
    <mergeCell ref="W274:X275"/>
    <mergeCell ref="Z274:AA275"/>
    <mergeCell ref="F268:G269"/>
    <mergeCell ref="I268:J269"/>
    <mergeCell ref="W268:X269"/>
    <mergeCell ref="Z268:AA269"/>
    <mergeCell ref="F270:G271"/>
    <mergeCell ref="I270:J271"/>
    <mergeCell ref="W270:X271"/>
    <mergeCell ref="Z270:AA271"/>
    <mergeCell ref="C262:D263"/>
    <mergeCell ref="L262:M263"/>
    <mergeCell ref="T262:U263"/>
    <mergeCell ref="AC262:AD263"/>
    <mergeCell ref="F266:G267"/>
    <mergeCell ref="I266:J267"/>
    <mergeCell ref="W266:X267"/>
    <mergeCell ref="Z266:AA267"/>
    <mergeCell ref="A259:F259"/>
    <mergeCell ref="H259:H260"/>
    <mergeCell ref="J259:O259"/>
    <mergeCell ref="R259:W259"/>
    <mergeCell ref="Y259:Y260"/>
    <mergeCell ref="AA259:AF259"/>
    <mergeCell ref="A260:F260"/>
    <mergeCell ref="J260:O260"/>
    <mergeCell ref="R260:W260"/>
    <mergeCell ref="AA260:AF260"/>
    <mergeCell ref="E256:F257"/>
    <mergeCell ref="G256:I257"/>
    <mergeCell ref="J256:K257"/>
    <mergeCell ref="V256:W257"/>
    <mergeCell ref="X256:Z257"/>
    <mergeCell ref="AA256:AB257"/>
    <mergeCell ref="E255:F255"/>
    <mergeCell ref="G255:I255"/>
    <mergeCell ref="J255:K255"/>
    <mergeCell ref="V255:W255"/>
    <mergeCell ref="X255:Z255"/>
    <mergeCell ref="AA255:AB255"/>
    <mergeCell ref="F249:G250"/>
    <mergeCell ref="I249:J250"/>
    <mergeCell ref="W249:X250"/>
    <mergeCell ref="Z249:AA250"/>
    <mergeCell ref="F251:G252"/>
    <mergeCell ref="I251:J252"/>
    <mergeCell ref="W251:X252"/>
    <mergeCell ref="Z251:AA252"/>
    <mergeCell ref="F245:G246"/>
    <mergeCell ref="I245:J246"/>
    <mergeCell ref="W245:X246"/>
    <mergeCell ref="Z245:AA246"/>
    <mergeCell ref="F247:G248"/>
    <mergeCell ref="I247:J248"/>
    <mergeCell ref="W247:X248"/>
    <mergeCell ref="Z247:AA248"/>
    <mergeCell ref="C239:D240"/>
    <mergeCell ref="L239:M240"/>
    <mergeCell ref="T239:U240"/>
    <mergeCell ref="AC239:AD240"/>
    <mergeCell ref="F243:G244"/>
    <mergeCell ref="I243:J244"/>
    <mergeCell ref="W243:X244"/>
    <mergeCell ref="Z243:AA244"/>
    <mergeCell ref="A236:F236"/>
    <mergeCell ref="H236:H237"/>
    <mergeCell ref="J236:O236"/>
    <mergeCell ref="R236:W236"/>
    <mergeCell ref="Y236:Y237"/>
    <mergeCell ref="AA236:AF236"/>
    <mergeCell ref="A237:F237"/>
    <mergeCell ref="J237:O237"/>
    <mergeCell ref="R237:W237"/>
    <mergeCell ref="AA237:AF237"/>
    <mergeCell ref="E233:F234"/>
    <mergeCell ref="G233:I234"/>
    <mergeCell ref="J233:K234"/>
    <mergeCell ref="V233:W234"/>
    <mergeCell ref="X233:Z234"/>
    <mergeCell ref="AA233:AB234"/>
    <mergeCell ref="E232:F232"/>
    <mergeCell ref="G232:I232"/>
    <mergeCell ref="J232:K232"/>
    <mergeCell ref="V232:W232"/>
    <mergeCell ref="X232:Z232"/>
    <mergeCell ref="AA232:AB232"/>
    <mergeCell ref="F226:G227"/>
    <mergeCell ref="I226:J227"/>
    <mergeCell ref="W226:X227"/>
    <mergeCell ref="Z226:AA227"/>
    <mergeCell ref="F228:G229"/>
    <mergeCell ref="I228:J229"/>
    <mergeCell ref="W228:X229"/>
    <mergeCell ref="Z228:AA229"/>
    <mergeCell ref="F222:G223"/>
    <mergeCell ref="I222:J223"/>
    <mergeCell ref="W222:X223"/>
    <mergeCell ref="Z222:AA223"/>
    <mergeCell ref="F224:G225"/>
    <mergeCell ref="I224:J225"/>
    <mergeCell ref="W224:X225"/>
    <mergeCell ref="Z224:AA225"/>
    <mergeCell ref="C216:D217"/>
    <mergeCell ref="L216:M217"/>
    <mergeCell ref="T216:U217"/>
    <mergeCell ref="AC216:AD217"/>
    <mergeCell ref="F220:G221"/>
    <mergeCell ref="I220:J221"/>
    <mergeCell ref="W220:X221"/>
    <mergeCell ref="Z220:AA221"/>
    <mergeCell ref="A213:F213"/>
    <mergeCell ref="H213:H214"/>
    <mergeCell ref="J213:O213"/>
    <mergeCell ref="R213:W213"/>
    <mergeCell ref="Y213:Y214"/>
    <mergeCell ref="AA213:AF213"/>
    <mergeCell ref="A214:F214"/>
    <mergeCell ref="J214:O214"/>
    <mergeCell ref="R214:W214"/>
    <mergeCell ref="AA214:AF214"/>
    <mergeCell ref="E210:F211"/>
    <mergeCell ref="G210:I211"/>
    <mergeCell ref="J210:K211"/>
    <mergeCell ref="V210:W211"/>
    <mergeCell ref="X210:Z211"/>
    <mergeCell ref="AA210:AB211"/>
    <mergeCell ref="E209:F209"/>
    <mergeCell ref="G209:I209"/>
    <mergeCell ref="J209:K209"/>
    <mergeCell ref="V209:W209"/>
    <mergeCell ref="X209:Z209"/>
    <mergeCell ref="AA209:AB209"/>
    <mergeCell ref="F203:G204"/>
    <mergeCell ref="I203:J204"/>
    <mergeCell ref="W203:X204"/>
    <mergeCell ref="Z203:AA204"/>
    <mergeCell ref="F205:G206"/>
    <mergeCell ref="I205:J206"/>
    <mergeCell ref="W205:X206"/>
    <mergeCell ref="Z205:AA206"/>
    <mergeCell ref="F199:G200"/>
    <mergeCell ref="I199:J200"/>
    <mergeCell ref="W199:X200"/>
    <mergeCell ref="Z199:AA200"/>
    <mergeCell ref="F201:G202"/>
    <mergeCell ref="I201:J202"/>
    <mergeCell ref="W201:X202"/>
    <mergeCell ref="Z201:AA202"/>
    <mergeCell ref="C193:D194"/>
    <mergeCell ref="L193:M194"/>
    <mergeCell ref="T193:U194"/>
    <mergeCell ref="AC193:AD194"/>
    <mergeCell ref="F197:G198"/>
    <mergeCell ref="I197:J198"/>
    <mergeCell ref="W197:X198"/>
    <mergeCell ref="Z197:AA198"/>
    <mergeCell ref="A190:F190"/>
    <mergeCell ref="H190:H191"/>
    <mergeCell ref="J190:O190"/>
    <mergeCell ref="R190:W190"/>
    <mergeCell ref="Y190:Y191"/>
    <mergeCell ref="AA190:AF190"/>
    <mergeCell ref="A191:F191"/>
    <mergeCell ref="J191:O191"/>
    <mergeCell ref="R191:W191"/>
    <mergeCell ref="AA191:AF191"/>
    <mergeCell ref="E187:F188"/>
    <mergeCell ref="G187:I188"/>
    <mergeCell ref="J187:K188"/>
    <mergeCell ref="V187:W188"/>
    <mergeCell ref="X187:Z188"/>
    <mergeCell ref="AA187:AB188"/>
    <mergeCell ref="E186:F186"/>
    <mergeCell ref="G186:I186"/>
    <mergeCell ref="J186:K186"/>
    <mergeCell ref="V186:W186"/>
    <mergeCell ref="X186:Z186"/>
    <mergeCell ref="AA186:AB186"/>
    <mergeCell ref="F180:G181"/>
    <mergeCell ref="I180:J181"/>
    <mergeCell ref="W180:X181"/>
    <mergeCell ref="Z180:AA181"/>
    <mergeCell ref="F182:G183"/>
    <mergeCell ref="I182:J183"/>
    <mergeCell ref="W182:X183"/>
    <mergeCell ref="Z182:AA183"/>
    <mergeCell ref="F176:G177"/>
    <mergeCell ref="I176:J177"/>
    <mergeCell ref="W176:X177"/>
    <mergeCell ref="Z176:AA177"/>
    <mergeCell ref="F178:G179"/>
    <mergeCell ref="I178:J179"/>
    <mergeCell ref="W178:X179"/>
    <mergeCell ref="Z178:AA179"/>
    <mergeCell ref="C170:D171"/>
    <mergeCell ref="L170:M171"/>
    <mergeCell ref="T170:U171"/>
    <mergeCell ref="AC170:AD171"/>
    <mergeCell ref="F174:G175"/>
    <mergeCell ref="I174:J175"/>
    <mergeCell ref="W174:X175"/>
    <mergeCell ref="Z174:AA175"/>
    <mergeCell ref="A167:F167"/>
    <mergeCell ref="H167:H168"/>
    <mergeCell ref="J167:O167"/>
    <mergeCell ref="R167:W167"/>
    <mergeCell ref="Y167:Y168"/>
    <mergeCell ref="AA167:AF167"/>
    <mergeCell ref="A168:F168"/>
    <mergeCell ref="J168:O168"/>
    <mergeCell ref="R168:W168"/>
    <mergeCell ref="AA168:AF168"/>
    <mergeCell ref="E164:F165"/>
    <mergeCell ref="G164:I165"/>
    <mergeCell ref="J164:K165"/>
    <mergeCell ref="V164:W165"/>
    <mergeCell ref="X164:Z165"/>
    <mergeCell ref="AA164:AB165"/>
    <mergeCell ref="E163:F163"/>
    <mergeCell ref="G163:I163"/>
    <mergeCell ref="J163:K163"/>
    <mergeCell ref="V163:W163"/>
    <mergeCell ref="X163:Z163"/>
    <mergeCell ref="AA163:AB163"/>
    <mergeCell ref="F157:G158"/>
    <mergeCell ref="I157:J158"/>
    <mergeCell ref="W157:X158"/>
    <mergeCell ref="Z157:AA158"/>
    <mergeCell ref="F159:G160"/>
    <mergeCell ref="I159:J160"/>
    <mergeCell ref="W159:X160"/>
    <mergeCell ref="Z159:AA160"/>
    <mergeCell ref="F153:G154"/>
    <mergeCell ref="I153:J154"/>
    <mergeCell ref="W153:X154"/>
    <mergeCell ref="Z153:AA154"/>
    <mergeCell ref="F155:G156"/>
    <mergeCell ref="I155:J156"/>
    <mergeCell ref="W155:X156"/>
    <mergeCell ref="Z155:AA156"/>
    <mergeCell ref="C147:D148"/>
    <mergeCell ref="L147:M148"/>
    <mergeCell ref="T147:U148"/>
    <mergeCell ref="AC147:AD148"/>
    <mergeCell ref="F151:G152"/>
    <mergeCell ref="I151:J152"/>
    <mergeCell ref="W151:X152"/>
    <mergeCell ref="Z151:AA152"/>
    <mergeCell ref="A144:F144"/>
    <mergeCell ref="H144:H145"/>
    <mergeCell ref="J144:O144"/>
    <mergeCell ref="R144:W144"/>
    <mergeCell ref="Y144:Y145"/>
    <mergeCell ref="AA144:AF144"/>
    <mergeCell ref="A145:F145"/>
    <mergeCell ref="J145:O145"/>
    <mergeCell ref="R145:W145"/>
    <mergeCell ref="AA145:AF145"/>
    <mergeCell ref="E141:F142"/>
    <mergeCell ref="G141:I142"/>
    <mergeCell ref="J141:K142"/>
    <mergeCell ref="V141:W142"/>
    <mergeCell ref="X141:Z142"/>
    <mergeCell ref="AA141:AB142"/>
    <mergeCell ref="E140:F140"/>
    <mergeCell ref="G140:I140"/>
    <mergeCell ref="J140:K140"/>
    <mergeCell ref="V140:W140"/>
    <mergeCell ref="X140:Z140"/>
    <mergeCell ref="AA140:AB140"/>
    <mergeCell ref="F134:G135"/>
    <mergeCell ref="I134:J135"/>
    <mergeCell ref="W134:X135"/>
    <mergeCell ref="Z134:AA135"/>
    <mergeCell ref="F136:G137"/>
    <mergeCell ref="I136:J137"/>
    <mergeCell ref="W136:X137"/>
    <mergeCell ref="Z136:AA137"/>
    <mergeCell ref="F130:G131"/>
    <mergeCell ref="I130:J131"/>
    <mergeCell ref="W130:X131"/>
    <mergeCell ref="Z130:AA131"/>
    <mergeCell ref="F132:G133"/>
    <mergeCell ref="I132:J133"/>
    <mergeCell ref="W132:X133"/>
    <mergeCell ref="Z132:AA133"/>
    <mergeCell ref="C124:D125"/>
    <mergeCell ref="L124:M125"/>
    <mergeCell ref="T124:U125"/>
    <mergeCell ref="AC124:AD125"/>
    <mergeCell ref="F128:G129"/>
    <mergeCell ref="I128:J129"/>
    <mergeCell ref="W128:X129"/>
    <mergeCell ref="Z128:AA129"/>
    <mergeCell ref="A121:F121"/>
    <mergeCell ref="H121:H122"/>
    <mergeCell ref="J121:O121"/>
    <mergeCell ref="R121:W121"/>
    <mergeCell ref="Y121:Y122"/>
    <mergeCell ref="AA121:AF121"/>
    <mergeCell ref="A122:F122"/>
    <mergeCell ref="J122:O122"/>
    <mergeCell ref="R122:W122"/>
    <mergeCell ref="AA122:AF122"/>
    <mergeCell ref="E118:F119"/>
    <mergeCell ref="G118:I119"/>
    <mergeCell ref="J118:K119"/>
    <mergeCell ref="V118:W119"/>
    <mergeCell ref="X118:Z119"/>
    <mergeCell ref="AA118:AB119"/>
    <mergeCell ref="E117:F117"/>
    <mergeCell ref="G117:I117"/>
    <mergeCell ref="J117:K117"/>
    <mergeCell ref="V117:W117"/>
    <mergeCell ref="X117:Z117"/>
    <mergeCell ref="AA117:AB117"/>
    <mergeCell ref="F111:G112"/>
    <mergeCell ref="I111:J112"/>
    <mergeCell ref="W111:X112"/>
    <mergeCell ref="Z111:AA112"/>
    <mergeCell ref="F113:G114"/>
    <mergeCell ref="I113:J114"/>
    <mergeCell ref="W113:X114"/>
    <mergeCell ref="Z113:AA114"/>
    <mergeCell ref="F107:G108"/>
    <mergeCell ref="I107:J108"/>
    <mergeCell ref="W107:X108"/>
    <mergeCell ref="Z107:AA108"/>
    <mergeCell ref="F109:G110"/>
    <mergeCell ref="I109:J110"/>
    <mergeCell ref="W109:X110"/>
    <mergeCell ref="Z109:AA110"/>
    <mergeCell ref="C101:D102"/>
    <mergeCell ref="L101:M102"/>
    <mergeCell ref="T101:U102"/>
    <mergeCell ref="AC101:AD102"/>
    <mergeCell ref="F105:G106"/>
    <mergeCell ref="I105:J106"/>
    <mergeCell ref="W105:X106"/>
    <mergeCell ref="Z105:AA106"/>
    <mergeCell ref="A98:F98"/>
    <mergeCell ref="H98:H99"/>
    <mergeCell ref="J98:O98"/>
    <mergeCell ref="R98:W98"/>
    <mergeCell ref="Y98:Y99"/>
    <mergeCell ref="AA98:AF98"/>
    <mergeCell ref="A99:F99"/>
    <mergeCell ref="J99:O99"/>
    <mergeCell ref="R99:W99"/>
    <mergeCell ref="AA99:AF99"/>
    <mergeCell ref="E95:F96"/>
    <mergeCell ref="G95:I96"/>
    <mergeCell ref="J95:K96"/>
    <mergeCell ref="V95:W96"/>
    <mergeCell ref="X95:Z96"/>
    <mergeCell ref="AA95:AB96"/>
    <mergeCell ref="E94:F94"/>
    <mergeCell ref="G94:I94"/>
    <mergeCell ref="J94:K94"/>
    <mergeCell ref="V94:W94"/>
    <mergeCell ref="X94:Z94"/>
    <mergeCell ref="AA94:AB94"/>
    <mergeCell ref="F88:G89"/>
    <mergeCell ref="I88:J89"/>
    <mergeCell ref="W88:X89"/>
    <mergeCell ref="Z88:AA89"/>
    <mergeCell ref="F90:G91"/>
    <mergeCell ref="I90:J91"/>
    <mergeCell ref="W90:X91"/>
    <mergeCell ref="Z90:AA91"/>
    <mergeCell ref="F84:G85"/>
    <mergeCell ref="I84:J85"/>
    <mergeCell ref="W84:X85"/>
    <mergeCell ref="Z84:AA85"/>
    <mergeCell ref="F86:G87"/>
    <mergeCell ref="I86:J87"/>
    <mergeCell ref="W86:X87"/>
    <mergeCell ref="Z86:AA87"/>
    <mergeCell ref="C78:D79"/>
    <mergeCell ref="L78:M79"/>
    <mergeCell ref="T78:U79"/>
    <mergeCell ref="AC78:AD79"/>
    <mergeCell ref="F82:G83"/>
    <mergeCell ref="I82:J83"/>
    <mergeCell ref="W82:X83"/>
    <mergeCell ref="Z82:AA83"/>
    <mergeCell ref="A75:F75"/>
    <mergeCell ref="H75:H76"/>
    <mergeCell ref="J75:O75"/>
    <mergeCell ref="R75:W75"/>
    <mergeCell ref="Y75:Y76"/>
    <mergeCell ref="AA75:AF75"/>
    <mergeCell ref="A76:F76"/>
    <mergeCell ref="J76:O76"/>
    <mergeCell ref="R76:W76"/>
    <mergeCell ref="AA76:AF76"/>
    <mergeCell ref="E72:F73"/>
    <mergeCell ref="G72:I73"/>
    <mergeCell ref="J72:K73"/>
    <mergeCell ref="V72:W73"/>
    <mergeCell ref="X72:Z73"/>
    <mergeCell ref="AA72:AB73"/>
    <mergeCell ref="E71:F71"/>
    <mergeCell ref="G71:I71"/>
    <mergeCell ref="J71:K71"/>
    <mergeCell ref="V71:W71"/>
    <mergeCell ref="X71:Z71"/>
    <mergeCell ref="AA71:AB71"/>
    <mergeCell ref="F65:G66"/>
    <mergeCell ref="I65:J66"/>
    <mergeCell ref="W65:X66"/>
    <mergeCell ref="Z65:AA66"/>
    <mergeCell ref="F67:G68"/>
    <mergeCell ref="I67:J68"/>
    <mergeCell ref="W67:X68"/>
    <mergeCell ref="Z67:AA68"/>
    <mergeCell ref="F61:G62"/>
    <mergeCell ref="I61:J62"/>
    <mergeCell ref="W61:X62"/>
    <mergeCell ref="Z61:AA62"/>
    <mergeCell ref="F63:G64"/>
    <mergeCell ref="I63:J64"/>
    <mergeCell ref="W63:X64"/>
    <mergeCell ref="Z63:AA64"/>
    <mergeCell ref="C55:D56"/>
    <mergeCell ref="L55:M56"/>
    <mergeCell ref="T55:U56"/>
    <mergeCell ref="AC55:AD56"/>
    <mergeCell ref="F59:G60"/>
    <mergeCell ref="I59:J60"/>
    <mergeCell ref="W59:X60"/>
    <mergeCell ref="Z59:AA60"/>
    <mergeCell ref="A52:F52"/>
    <mergeCell ref="H52:H53"/>
    <mergeCell ref="J52:O52"/>
    <mergeCell ref="R52:W52"/>
    <mergeCell ref="Y52:Y53"/>
    <mergeCell ref="AA52:AF52"/>
    <mergeCell ref="A53:F53"/>
    <mergeCell ref="J53:O53"/>
    <mergeCell ref="R53:W53"/>
    <mergeCell ref="AA53:AF53"/>
    <mergeCell ref="E49:F50"/>
    <mergeCell ref="G49:I50"/>
    <mergeCell ref="J49:K50"/>
    <mergeCell ref="V49:W50"/>
    <mergeCell ref="X49:Z50"/>
    <mergeCell ref="AA49:AB50"/>
    <mergeCell ref="E48:F48"/>
    <mergeCell ref="G48:I48"/>
    <mergeCell ref="J48:K48"/>
    <mergeCell ref="V48:W48"/>
    <mergeCell ref="X48:Z48"/>
    <mergeCell ref="AA48:AB48"/>
    <mergeCell ref="F42:G43"/>
    <mergeCell ref="I42:J43"/>
    <mergeCell ref="W42:X43"/>
    <mergeCell ref="Z42:AA43"/>
    <mergeCell ref="F44:G45"/>
    <mergeCell ref="I44:J45"/>
    <mergeCell ref="W44:X45"/>
    <mergeCell ref="Z44:AA45"/>
    <mergeCell ref="F38:G39"/>
    <mergeCell ref="I38:J39"/>
    <mergeCell ref="W38:X39"/>
    <mergeCell ref="Z38:AA39"/>
    <mergeCell ref="F40:G41"/>
    <mergeCell ref="I40:J41"/>
    <mergeCell ref="W40:X41"/>
    <mergeCell ref="Z40:AA41"/>
    <mergeCell ref="C32:D33"/>
    <mergeCell ref="L32:M33"/>
    <mergeCell ref="T32:U33"/>
    <mergeCell ref="AC32:AD33"/>
    <mergeCell ref="F36:G37"/>
    <mergeCell ref="I36:J37"/>
    <mergeCell ref="W36:X37"/>
    <mergeCell ref="Z36:AA37"/>
    <mergeCell ref="A29:F29"/>
    <mergeCell ref="H29:H30"/>
    <mergeCell ref="J29:O29"/>
    <mergeCell ref="R29:W29"/>
    <mergeCell ref="Y29:Y30"/>
    <mergeCell ref="AA29:AF29"/>
    <mergeCell ref="A30:F30"/>
    <mergeCell ref="J30:O30"/>
    <mergeCell ref="R30:W30"/>
    <mergeCell ref="AA30:AF30"/>
    <mergeCell ref="E26:F27"/>
    <mergeCell ref="G26:I27"/>
    <mergeCell ref="J26:K27"/>
    <mergeCell ref="V26:W27"/>
    <mergeCell ref="X26:Z27"/>
    <mergeCell ref="AA26:AB27"/>
    <mergeCell ref="E25:F25"/>
    <mergeCell ref="G25:I25"/>
    <mergeCell ref="J25:K25"/>
    <mergeCell ref="V25:W25"/>
    <mergeCell ref="X25:Z25"/>
    <mergeCell ref="AA25:AB25"/>
    <mergeCell ref="F18:G19"/>
    <mergeCell ref="I18:J19"/>
    <mergeCell ref="W18:X19"/>
    <mergeCell ref="Z18:AA19"/>
    <mergeCell ref="F20:G21"/>
    <mergeCell ref="I20:J21"/>
    <mergeCell ref="W20:X21"/>
    <mergeCell ref="Z20:AA21"/>
    <mergeCell ref="C8:D9"/>
    <mergeCell ref="L8:M9"/>
    <mergeCell ref="T8:U9"/>
    <mergeCell ref="AC8:AD9"/>
    <mergeCell ref="F12:G13"/>
    <mergeCell ref="I12:J13"/>
    <mergeCell ref="W12:X13"/>
    <mergeCell ref="Z12:AA13"/>
    <mergeCell ref="A5:F5"/>
    <mergeCell ref="H5:H6"/>
    <mergeCell ref="J5:O5"/>
    <mergeCell ref="R5:W5"/>
    <mergeCell ref="Y5:Y6"/>
    <mergeCell ref="AA5:AF5"/>
    <mergeCell ref="A6:F6"/>
    <mergeCell ref="J6:O6"/>
    <mergeCell ref="R6:W6"/>
    <mergeCell ref="AA6:AF6"/>
    <mergeCell ref="E2:F3"/>
    <mergeCell ref="G2:I3"/>
    <mergeCell ref="J2:K3"/>
    <mergeCell ref="V2:W3"/>
    <mergeCell ref="X2:Z3"/>
    <mergeCell ref="AA2:AB3"/>
    <mergeCell ref="E1:F1"/>
    <mergeCell ref="G1:I1"/>
    <mergeCell ref="J1:K1"/>
    <mergeCell ref="V1:W1"/>
    <mergeCell ref="X1:Z1"/>
    <mergeCell ref="AA1:AB1"/>
    <mergeCell ref="F14:G15"/>
    <mergeCell ref="I14:J15"/>
    <mergeCell ref="W14:X15"/>
    <mergeCell ref="Z14:AA15"/>
    <mergeCell ref="F16:G17"/>
    <mergeCell ref="I16:J17"/>
    <mergeCell ref="W16:X17"/>
    <mergeCell ref="Z16:AA17"/>
  </mergeCells>
  <phoneticPr fontId="4"/>
  <pageMargins left="0.41" right="0.26" top="0.31" bottom="0.39" header="0.13" footer="0.14000000000000001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8"/>
  <sheetViews>
    <sheetView showGridLines="0" zoomScaleNormal="100" workbookViewId="0">
      <pane ySplit="2" topLeftCell="A3" activePane="bottomLeft" state="frozen"/>
      <selection activeCell="O34" sqref="O34"/>
      <selection pane="bottomLeft" activeCell="O34" sqref="O34"/>
    </sheetView>
  </sheetViews>
  <sheetFormatPr defaultColWidth="9" defaultRowHeight="13"/>
  <cols>
    <col min="1" max="1" width="4.90625" style="117" customWidth="1"/>
    <col min="2" max="2" width="14.90625" style="117" customWidth="1"/>
    <col min="3" max="3" width="15.26953125" style="117" customWidth="1"/>
    <col min="4" max="6" width="3.90625" style="117" customWidth="1"/>
    <col min="7" max="7" width="3.36328125" style="117" customWidth="1"/>
    <col min="8" max="8" width="15.90625" style="117" customWidth="1"/>
    <col min="9" max="9" width="15.26953125" style="117" customWidth="1"/>
    <col min="10" max="13" width="3.7265625" style="117" customWidth="1"/>
    <col min="14" max="14" width="3.36328125" style="117" customWidth="1"/>
    <col min="15" max="15" width="5" style="117" customWidth="1"/>
    <col min="16" max="16384" width="9" style="117"/>
  </cols>
  <sheetData>
    <row r="1" spans="1:15" ht="37.5" customHeight="1" thickBot="1">
      <c r="B1" s="547" t="s">
        <v>251</v>
      </c>
      <c r="C1" s="547"/>
      <c r="D1" s="547"/>
      <c r="E1" s="547"/>
      <c r="F1" s="547"/>
      <c r="G1" s="547"/>
      <c r="H1" s="547"/>
      <c r="I1" s="547"/>
      <c r="J1" s="548" t="s">
        <v>252</v>
      </c>
      <c r="K1" s="548"/>
      <c r="L1" s="548"/>
      <c r="M1" s="548"/>
      <c r="N1" s="548"/>
    </row>
    <row r="2" spans="1:15" ht="22.5" customHeight="1" thickBot="1">
      <c r="B2" s="118" t="s">
        <v>253</v>
      </c>
      <c r="C2" s="119" t="s">
        <v>254</v>
      </c>
      <c r="D2" s="120" t="s">
        <v>255</v>
      </c>
      <c r="E2" s="121" t="s">
        <v>256</v>
      </c>
      <c r="F2" s="121" t="s">
        <v>257</v>
      </c>
      <c r="G2" s="122" t="s">
        <v>258</v>
      </c>
      <c r="H2" s="123" t="s">
        <v>253</v>
      </c>
      <c r="I2" s="119" t="s">
        <v>254</v>
      </c>
      <c r="J2" s="120" t="s">
        <v>259</v>
      </c>
      <c r="K2" s="121" t="s">
        <v>256</v>
      </c>
      <c r="L2" s="121" t="s">
        <v>257</v>
      </c>
      <c r="M2" s="120" t="s">
        <v>260</v>
      </c>
      <c r="N2" s="122" t="s">
        <v>258</v>
      </c>
    </row>
    <row r="3" spans="1:15" ht="19.5" customHeight="1">
      <c r="A3" s="117">
        <v>1</v>
      </c>
      <c r="B3" s="549" t="s">
        <v>261</v>
      </c>
      <c r="C3" s="124" t="s">
        <v>262</v>
      </c>
      <c r="D3" s="125" t="s">
        <v>263</v>
      </c>
      <c r="E3" s="126"/>
      <c r="F3" s="127"/>
      <c r="G3" s="128">
        <v>1</v>
      </c>
      <c r="H3" s="552" t="s">
        <v>264</v>
      </c>
      <c r="I3" s="124" t="s">
        <v>265</v>
      </c>
      <c r="J3" s="125"/>
      <c r="K3" s="126" t="s">
        <v>266</v>
      </c>
      <c r="L3" s="127"/>
      <c r="M3" s="127"/>
      <c r="N3" s="128">
        <v>1</v>
      </c>
      <c r="O3" s="129">
        <v>41</v>
      </c>
    </row>
    <row r="4" spans="1:15" ht="19.5" customHeight="1" thickBot="1">
      <c r="A4" s="117">
        <v>2</v>
      </c>
      <c r="B4" s="550"/>
      <c r="C4" s="130" t="s">
        <v>267</v>
      </c>
      <c r="D4" s="131" t="s">
        <v>268</v>
      </c>
      <c r="E4" s="132"/>
      <c r="F4" s="133"/>
      <c r="G4" s="134">
        <v>0</v>
      </c>
      <c r="H4" s="553"/>
      <c r="I4" s="135" t="s">
        <v>269</v>
      </c>
      <c r="J4" s="136"/>
      <c r="K4" s="137" t="s">
        <v>263</v>
      </c>
      <c r="L4" s="138"/>
      <c r="M4" s="138"/>
      <c r="N4" s="139">
        <v>1</v>
      </c>
      <c r="O4" s="129">
        <v>42</v>
      </c>
    </row>
    <row r="5" spans="1:15" ht="19.5" customHeight="1">
      <c r="A5" s="117">
        <v>3</v>
      </c>
      <c r="B5" s="550"/>
      <c r="C5" s="124" t="s">
        <v>270</v>
      </c>
      <c r="D5" s="125"/>
      <c r="E5" s="126" t="s">
        <v>266</v>
      </c>
      <c r="F5" s="127"/>
      <c r="G5" s="128">
        <v>1</v>
      </c>
      <c r="H5" s="554" t="s">
        <v>271</v>
      </c>
      <c r="I5" s="140" t="s">
        <v>272</v>
      </c>
      <c r="J5" s="141"/>
      <c r="K5" s="142" t="s">
        <v>266</v>
      </c>
      <c r="L5" s="142"/>
      <c r="M5" s="142"/>
      <c r="N5" s="143">
        <v>1</v>
      </c>
      <c r="O5" s="129">
        <v>43</v>
      </c>
    </row>
    <row r="6" spans="1:15" ht="19.5" customHeight="1">
      <c r="A6" s="117">
        <v>4</v>
      </c>
      <c r="B6" s="550"/>
      <c r="C6" s="130" t="s">
        <v>273</v>
      </c>
      <c r="D6" s="131"/>
      <c r="E6" s="132" t="s">
        <v>266</v>
      </c>
      <c r="F6" s="133"/>
      <c r="G6" s="134">
        <v>1</v>
      </c>
      <c r="H6" s="555"/>
      <c r="I6" s="124" t="s">
        <v>274</v>
      </c>
      <c r="J6" s="125"/>
      <c r="K6" s="126"/>
      <c r="L6" s="127" t="s">
        <v>263</v>
      </c>
      <c r="M6" s="127"/>
      <c r="N6" s="128">
        <v>1</v>
      </c>
      <c r="O6" s="129">
        <v>44</v>
      </c>
    </row>
    <row r="7" spans="1:15" ht="19.5" customHeight="1" thickBot="1">
      <c r="A7" s="117">
        <v>5</v>
      </c>
      <c r="B7" s="550"/>
      <c r="C7" s="144" t="s">
        <v>275</v>
      </c>
      <c r="D7" s="145" t="s">
        <v>263</v>
      </c>
      <c r="E7" s="146"/>
      <c r="F7" s="147"/>
      <c r="G7" s="148">
        <v>1</v>
      </c>
      <c r="H7" s="556"/>
      <c r="I7" s="135" t="s">
        <v>276</v>
      </c>
      <c r="J7" s="136"/>
      <c r="K7" s="137"/>
      <c r="L7" s="138" t="s">
        <v>263</v>
      </c>
      <c r="M7" s="138"/>
      <c r="N7" s="139">
        <v>1</v>
      </c>
      <c r="O7" s="129">
        <v>45</v>
      </c>
    </row>
    <row r="8" spans="1:15" ht="19.5" customHeight="1" thickBot="1">
      <c r="A8" s="117">
        <v>6</v>
      </c>
      <c r="B8" s="551"/>
      <c r="C8" s="135" t="s">
        <v>277</v>
      </c>
      <c r="D8" s="136"/>
      <c r="E8" s="137" t="s">
        <v>266</v>
      </c>
      <c r="F8" s="138"/>
      <c r="G8" s="139">
        <v>1</v>
      </c>
      <c r="H8" s="149" t="s">
        <v>278</v>
      </c>
      <c r="I8" s="150" t="s">
        <v>279</v>
      </c>
      <c r="J8" s="151"/>
      <c r="K8" s="152"/>
      <c r="L8" s="153" t="s">
        <v>280</v>
      </c>
      <c r="M8" s="153"/>
      <c r="N8" s="154">
        <v>0</v>
      </c>
      <c r="O8" s="129">
        <v>46</v>
      </c>
    </row>
    <row r="9" spans="1:15" ht="19.5" customHeight="1" thickBot="1">
      <c r="A9" s="117">
        <v>7</v>
      </c>
      <c r="B9" s="543" t="s">
        <v>281</v>
      </c>
      <c r="C9" s="155" t="s">
        <v>282</v>
      </c>
      <c r="D9" s="156" t="s">
        <v>283</v>
      </c>
      <c r="E9" s="545" t="s">
        <v>284</v>
      </c>
      <c r="F9" s="546"/>
      <c r="G9" s="157">
        <v>3</v>
      </c>
      <c r="H9" s="158" t="s">
        <v>285</v>
      </c>
      <c r="I9" s="150" t="s">
        <v>286</v>
      </c>
      <c r="J9" s="151"/>
      <c r="K9" s="152"/>
      <c r="L9" s="153" t="s">
        <v>280</v>
      </c>
      <c r="M9" s="153"/>
      <c r="N9" s="154">
        <v>1</v>
      </c>
      <c r="O9" s="129">
        <v>47</v>
      </c>
    </row>
    <row r="10" spans="1:15" ht="19.5" customHeight="1" thickBot="1">
      <c r="A10" s="117">
        <v>8</v>
      </c>
      <c r="B10" s="544"/>
      <c r="C10" s="135" t="s">
        <v>287</v>
      </c>
      <c r="D10" s="136" t="s">
        <v>283</v>
      </c>
      <c r="E10" s="137"/>
      <c r="F10" s="138"/>
      <c r="G10" s="139">
        <v>1</v>
      </c>
      <c r="H10" s="158" t="s">
        <v>288</v>
      </c>
      <c r="I10" s="150" t="s">
        <v>289</v>
      </c>
      <c r="J10" s="151"/>
      <c r="K10" s="152"/>
      <c r="L10" s="153" t="s">
        <v>280</v>
      </c>
      <c r="M10" s="153"/>
      <c r="N10" s="154">
        <v>1</v>
      </c>
      <c r="O10" s="129">
        <v>48</v>
      </c>
    </row>
    <row r="11" spans="1:15" ht="19.5" customHeight="1" thickBot="1">
      <c r="A11" s="117">
        <v>9</v>
      </c>
      <c r="B11" s="159" t="s">
        <v>290</v>
      </c>
      <c r="C11" s="160" t="s">
        <v>291</v>
      </c>
      <c r="D11" s="161"/>
      <c r="E11" s="162"/>
      <c r="F11" s="163" t="s">
        <v>283</v>
      </c>
      <c r="G11" s="164">
        <v>1</v>
      </c>
      <c r="H11" s="165" t="s">
        <v>292</v>
      </c>
      <c r="I11" s="150" t="s">
        <v>293</v>
      </c>
      <c r="J11" s="150"/>
      <c r="K11" s="150"/>
      <c r="L11" s="153" t="s">
        <v>280</v>
      </c>
      <c r="M11" s="153"/>
      <c r="N11" s="154">
        <v>0</v>
      </c>
      <c r="O11" s="129">
        <v>49</v>
      </c>
    </row>
    <row r="12" spans="1:15" ht="19.5" customHeight="1" thickBot="1">
      <c r="A12" s="117">
        <v>10</v>
      </c>
      <c r="B12" s="166" t="s">
        <v>294</v>
      </c>
      <c r="C12" s="150" t="s">
        <v>295</v>
      </c>
      <c r="D12" s="151" t="s">
        <v>296</v>
      </c>
      <c r="E12" s="152"/>
      <c r="F12" s="153"/>
      <c r="G12" s="154">
        <v>0</v>
      </c>
      <c r="H12" s="557" t="s">
        <v>64</v>
      </c>
      <c r="I12" s="124" t="s">
        <v>297</v>
      </c>
      <c r="J12" s="125"/>
      <c r="K12" s="126" t="s">
        <v>296</v>
      </c>
      <c r="L12" s="127"/>
      <c r="M12" s="127"/>
      <c r="N12" s="128">
        <v>0</v>
      </c>
      <c r="O12" s="129">
        <v>50</v>
      </c>
    </row>
    <row r="13" spans="1:15" ht="19.5" customHeight="1" thickBot="1">
      <c r="A13" s="117">
        <v>11</v>
      </c>
      <c r="B13" s="167" t="s">
        <v>298</v>
      </c>
      <c r="C13" s="150" t="s">
        <v>299</v>
      </c>
      <c r="D13" s="151"/>
      <c r="E13" s="152" t="s">
        <v>296</v>
      </c>
      <c r="F13" s="153"/>
      <c r="G13" s="154">
        <v>0</v>
      </c>
      <c r="H13" s="558"/>
      <c r="I13" s="130" t="s">
        <v>300</v>
      </c>
      <c r="J13" s="131"/>
      <c r="K13" s="132" t="s">
        <v>296</v>
      </c>
      <c r="L13" s="133"/>
      <c r="M13" s="133"/>
      <c r="N13" s="134">
        <v>0</v>
      </c>
      <c r="O13" s="129">
        <v>51</v>
      </c>
    </row>
    <row r="14" spans="1:15" ht="19.5" customHeight="1" thickBot="1">
      <c r="A14" s="117">
        <v>12</v>
      </c>
      <c r="B14" s="168" t="s">
        <v>301</v>
      </c>
      <c r="C14" s="150" t="s">
        <v>302</v>
      </c>
      <c r="D14" s="151" t="s">
        <v>296</v>
      </c>
      <c r="E14" s="152"/>
      <c r="F14" s="153"/>
      <c r="G14" s="154">
        <v>1</v>
      </c>
      <c r="H14" s="558"/>
      <c r="I14" s="124" t="s">
        <v>303</v>
      </c>
      <c r="J14" s="125"/>
      <c r="K14" s="126" t="s">
        <v>296</v>
      </c>
      <c r="L14" s="127"/>
      <c r="M14" s="127"/>
      <c r="N14" s="128">
        <v>2</v>
      </c>
      <c r="O14" s="129">
        <v>52</v>
      </c>
    </row>
    <row r="15" spans="1:15" ht="19.5" customHeight="1">
      <c r="A15" s="117">
        <v>13</v>
      </c>
      <c r="B15" s="169"/>
      <c r="C15" s="170" t="s">
        <v>304</v>
      </c>
      <c r="D15" s="171" t="s">
        <v>296</v>
      </c>
      <c r="E15" s="172"/>
      <c r="F15" s="173"/>
      <c r="G15" s="174">
        <v>2</v>
      </c>
      <c r="H15" s="558"/>
      <c r="I15" s="130" t="s">
        <v>305</v>
      </c>
      <c r="J15" s="131"/>
      <c r="K15" s="132" t="s">
        <v>296</v>
      </c>
      <c r="L15" s="133"/>
      <c r="M15" s="133"/>
      <c r="N15" s="134">
        <v>0</v>
      </c>
      <c r="O15" s="129">
        <v>53</v>
      </c>
    </row>
    <row r="16" spans="1:15" ht="19.5" customHeight="1">
      <c r="A16" s="117">
        <v>14</v>
      </c>
      <c r="B16" s="175"/>
      <c r="C16" s="124" t="s">
        <v>306</v>
      </c>
      <c r="D16" s="125" t="s">
        <v>296</v>
      </c>
      <c r="E16" s="126"/>
      <c r="F16" s="132"/>
      <c r="G16" s="134">
        <v>1</v>
      </c>
      <c r="H16" s="558"/>
      <c r="I16" s="124" t="s">
        <v>307</v>
      </c>
      <c r="J16" s="125"/>
      <c r="K16" s="126" t="s">
        <v>296</v>
      </c>
      <c r="L16" s="127"/>
      <c r="M16" s="127"/>
      <c r="N16" s="128">
        <v>0</v>
      </c>
      <c r="O16" s="129">
        <v>54</v>
      </c>
    </row>
    <row r="17" spans="1:15" ht="19.5" customHeight="1">
      <c r="A17" s="117">
        <v>15</v>
      </c>
      <c r="B17" s="176" t="s">
        <v>155</v>
      </c>
      <c r="C17" s="130" t="s">
        <v>308</v>
      </c>
      <c r="D17" s="133"/>
      <c r="E17" s="132" t="s">
        <v>309</v>
      </c>
      <c r="F17" s="132"/>
      <c r="G17" s="134">
        <v>1</v>
      </c>
      <c r="H17" s="558"/>
      <c r="I17" s="130" t="s">
        <v>310</v>
      </c>
      <c r="J17" s="131"/>
      <c r="K17" s="132"/>
      <c r="L17" s="133" t="s">
        <v>309</v>
      </c>
      <c r="M17" s="133"/>
      <c r="N17" s="134">
        <v>0</v>
      </c>
      <c r="O17" s="129">
        <v>55</v>
      </c>
    </row>
    <row r="18" spans="1:15" ht="19.5" customHeight="1">
      <c r="A18" s="117">
        <v>16</v>
      </c>
      <c r="B18" s="175"/>
      <c r="C18" s="170" t="s">
        <v>311</v>
      </c>
      <c r="D18" s="173"/>
      <c r="E18" s="172" t="s">
        <v>309</v>
      </c>
      <c r="F18" s="173"/>
      <c r="G18" s="174">
        <v>0</v>
      </c>
      <c r="H18" s="558"/>
      <c r="I18" s="124" t="s">
        <v>312</v>
      </c>
      <c r="J18" s="125"/>
      <c r="K18" s="126"/>
      <c r="L18" s="127" t="s">
        <v>309</v>
      </c>
      <c r="M18" s="127"/>
      <c r="N18" s="128">
        <v>0</v>
      </c>
      <c r="O18" s="129">
        <v>56</v>
      </c>
    </row>
    <row r="19" spans="1:15" ht="19.5" customHeight="1" thickBot="1">
      <c r="A19" s="117">
        <v>17</v>
      </c>
      <c r="B19" s="177"/>
      <c r="C19" s="130" t="s">
        <v>313</v>
      </c>
      <c r="D19" s="161"/>
      <c r="E19" s="162"/>
      <c r="F19" s="163" t="s">
        <v>309</v>
      </c>
      <c r="G19" s="164">
        <v>2</v>
      </c>
      <c r="H19" s="558"/>
      <c r="I19" s="130" t="s">
        <v>314</v>
      </c>
      <c r="J19" s="131"/>
      <c r="K19" s="132"/>
      <c r="L19" s="133" t="s">
        <v>309</v>
      </c>
      <c r="M19" s="133"/>
      <c r="N19" s="134">
        <v>0</v>
      </c>
      <c r="O19" s="129">
        <v>57</v>
      </c>
    </row>
    <row r="20" spans="1:15" ht="19.5" customHeight="1">
      <c r="A20" s="117">
        <v>18</v>
      </c>
      <c r="B20" s="560" t="s">
        <v>315</v>
      </c>
      <c r="C20" s="140" t="s">
        <v>316</v>
      </c>
      <c r="D20" s="141" t="s">
        <v>283</v>
      </c>
      <c r="E20" s="142"/>
      <c r="F20" s="178"/>
      <c r="G20" s="179">
        <v>1</v>
      </c>
      <c r="H20" s="558"/>
      <c r="I20" s="124" t="s">
        <v>317</v>
      </c>
      <c r="J20" s="125"/>
      <c r="K20" s="126"/>
      <c r="L20" s="127" t="s">
        <v>318</v>
      </c>
      <c r="M20" s="127"/>
      <c r="N20" s="128">
        <v>0</v>
      </c>
      <c r="O20" s="129">
        <v>58</v>
      </c>
    </row>
    <row r="21" spans="1:15" ht="20.25" customHeight="1">
      <c r="A21" s="117">
        <v>19</v>
      </c>
      <c r="B21" s="561"/>
      <c r="C21" s="130" t="s">
        <v>319</v>
      </c>
      <c r="D21" s="131" t="s">
        <v>318</v>
      </c>
      <c r="E21" s="132"/>
      <c r="F21" s="133"/>
      <c r="G21" s="134">
        <v>0</v>
      </c>
      <c r="H21" s="558"/>
      <c r="I21" s="130" t="s">
        <v>320</v>
      </c>
      <c r="J21" s="131"/>
      <c r="K21" s="132"/>
      <c r="L21" s="133" t="s">
        <v>318</v>
      </c>
      <c r="M21" s="133"/>
      <c r="N21" s="134">
        <v>0</v>
      </c>
      <c r="O21" s="129">
        <v>59</v>
      </c>
    </row>
    <row r="22" spans="1:15" ht="19.5" customHeight="1" thickBot="1">
      <c r="A22" s="117">
        <v>20</v>
      </c>
      <c r="B22" s="561"/>
      <c r="C22" s="170" t="s">
        <v>321</v>
      </c>
      <c r="D22" s="125" t="s">
        <v>318</v>
      </c>
      <c r="E22" s="126"/>
      <c r="F22" s="127"/>
      <c r="G22" s="128">
        <v>1</v>
      </c>
      <c r="H22" s="559"/>
      <c r="I22" s="135" t="s">
        <v>322</v>
      </c>
      <c r="J22" s="138" t="s">
        <v>318</v>
      </c>
      <c r="K22" s="137"/>
      <c r="L22" s="138"/>
      <c r="M22" s="138"/>
      <c r="N22" s="139">
        <v>0</v>
      </c>
      <c r="O22" s="129">
        <v>60</v>
      </c>
    </row>
    <row r="23" spans="1:15" ht="19.5" customHeight="1">
      <c r="A23" s="117">
        <v>21</v>
      </c>
      <c r="B23" s="561"/>
      <c r="C23" s="130" t="s">
        <v>323</v>
      </c>
      <c r="D23" s="131" t="s">
        <v>318</v>
      </c>
      <c r="E23" s="132"/>
      <c r="F23" s="133"/>
      <c r="G23" s="134">
        <v>1</v>
      </c>
      <c r="H23" s="557" t="s">
        <v>324</v>
      </c>
      <c r="I23" s="130" t="s">
        <v>325</v>
      </c>
      <c r="J23" s="125"/>
      <c r="K23" s="126"/>
      <c r="L23" s="127" t="s">
        <v>280</v>
      </c>
      <c r="M23" s="127"/>
      <c r="N23" s="128">
        <v>0</v>
      </c>
      <c r="O23" s="129">
        <v>61</v>
      </c>
    </row>
    <row r="24" spans="1:15" ht="19.5" customHeight="1">
      <c r="A24" s="117">
        <v>22</v>
      </c>
      <c r="B24" s="561"/>
      <c r="C24" s="170" t="s">
        <v>326</v>
      </c>
      <c r="D24" s="125" t="s">
        <v>318</v>
      </c>
      <c r="E24" s="126"/>
      <c r="F24" s="132"/>
      <c r="G24" s="134">
        <v>1</v>
      </c>
      <c r="H24" s="558"/>
      <c r="I24" s="130" t="s">
        <v>327</v>
      </c>
      <c r="J24" s="131"/>
      <c r="K24" s="132"/>
      <c r="L24" s="133" t="s">
        <v>318</v>
      </c>
      <c r="M24" s="133"/>
      <c r="N24" s="134">
        <v>0</v>
      </c>
      <c r="O24" s="129">
        <v>62</v>
      </c>
    </row>
    <row r="25" spans="1:15" ht="19.5" customHeight="1">
      <c r="A25" s="117">
        <v>23</v>
      </c>
      <c r="B25" s="561"/>
      <c r="C25" s="130" t="s">
        <v>328</v>
      </c>
      <c r="D25" s="131" t="s">
        <v>318</v>
      </c>
      <c r="E25" s="132"/>
      <c r="F25" s="173"/>
      <c r="G25" s="174">
        <v>1</v>
      </c>
      <c r="H25" s="558"/>
      <c r="I25" s="144" t="s">
        <v>329</v>
      </c>
      <c r="J25" s="145"/>
      <c r="K25" s="132"/>
      <c r="L25" s="147" t="s">
        <v>280</v>
      </c>
      <c r="M25" s="147"/>
      <c r="N25" s="148">
        <v>0</v>
      </c>
      <c r="O25" s="129">
        <v>63</v>
      </c>
    </row>
    <row r="26" spans="1:15" ht="19.5" customHeight="1" thickBot="1">
      <c r="A26" s="117">
        <v>24</v>
      </c>
      <c r="B26" s="561"/>
      <c r="C26" s="124" t="s">
        <v>330</v>
      </c>
      <c r="D26" s="131" t="s">
        <v>318</v>
      </c>
      <c r="E26" s="132"/>
      <c r="F26" s="133"/>
      <c r="G26" s="134">
        <v>1</v>
      </c>
      <c r="H26" s="559"/>
      <c r="I26" s="135" t="s">
        <v>331</v>
      </c>
      <c r="J26" s="136"/>
      <c r="K26" s="137"/>
      <c r="L26" s="138" t="s">
        <v>280</v>
      </c>
      <c r="M26" s="138"/>
      <c r="N26" s="139">
        <v>0</v>
      </c>
      <c r="O26" s="129">
        <v>64</v>
      </c>
    </row>
    <row r="27" spans="1:15" ht="19.5" customHeight="1">
      <c r="A27" s="117">
        <v>25</v>
      </c>
      <c r="B27" s="561"/>
      <c r="C27" s="130" t="s">
        <v>332</v>
      </c>
      <c r="D27" s="171" t="s">
        <v>318</v>
      </c>
      <c r="E27" s="172"/>
      <c r="F27" s="173"/>
      <c r="G27" s="174">
        <v>1</v>
      </c>
      <c r="H27" s="180"/>
      <c r="I27" s="124" t="s">
        <v>333</v>
      </c>
      <c r="J27" s="181"/>
      <c r="K27" s="124" t="s">
        <v>318</v>
      </c>
      <c r="L27" s="126"/>
      <c r="M27" s="126"/>
      <c r="N27" s="182">
        <v>1</v>
      </c>
      <c r="O27" s="129">
        <v>65</v>
      </c>
    </row>
    <row r="28" spans="1:15" ht="19.5" customHeight="1">
      <c r="A28" s="117">
        <v>26</v>
      </c>
      <c r="B28" s="561"/>
      <c r="C28" s="124" t="s">
        <v>334</v>
      </c>
      <c r="D28" s="133" t="s">
        <v>318</v>
      </c>
      <c r="E28" s="132"/>
      <c r="F28" s="133"/>
      <c r="G28" s="134">
        <v>1</v>
      </c>
      <c r="H28" s="180"/>
      <c r="I28" s="130" t="s">
        <v>335</v>
      </c>
      <c r="J28" s="131"/>
      <c r="K28" s="132"/>
      <c r="L28" s="133"/>
      <c r="M28" s="133" t="s">
        <v>318</v>
      </c>
      <c r="N28" s="134">
        <v>0</v>
      </c>
      <c r="O28" s="129">
        <v>66</v>
      </c>
    </row>
    <row r="29" spans="1:15" ht="19.5" customHeight="1">
      <c r="A29" s="117">
        <v>27</v>
      </c>
      <c r="B29" s="561"/>
      <c r="C29" s="130" t="s">
        <v>336</v>
      </c>
      <c r="D29" s="131" t="s">
        <v>318</v>
      </c>
      <c r="E29" s="132"/>
      <c r="F29" s="133"/>
      <c r="G29" s="134">
        <v>1</v>
      </c>
      <c r="H29" s="183" t="s">
        <v>337</v>
      </c>
      <c r="I29" s="130" t="s">
        <v>338</v>
      </c>
      <c r="J29" s="131"/>
      <c r="K29" s="132"/>
      <c r="L29" s="133" t="s">
        <v>318</v>
      </c>
      <c r="M29" s="133"/>
      <c r="N29" s="134">
        <v>0</v>
      </c>
      <c r="O29" s="129">
        <v>67</v>
      </c>
    </row>
    <row r="30" spans="1:15" ht="19.5" customHeight="1">
      <c r="A30" s="117">
        <v>28</v>
      </c>
      <c r="B30" s="561"/>
      <c r="C30" s="130" t="s">
        <v>339</v>
      </c>
      <c r="D30" s="131" t="s">
        <v>318</v>
      </c>
      <c r="E30" s="132"/>
      <c r="F30" s="133"/>
      <c r="G30" s="134">
        <v>1</v>
      </c>
      <c r="H30" s="180"/>
      <c r="I30" s="130" t="s">
        <v>340</v>
      </c>
      <c r="J30" s="131"/>
      <c r="K30" s="132"/>
      <c r="L30" s="133" t="s">
        <v>280</v>
      </c>
      <c r="M30" s="133"/>
      <c r="N30" s="134">
        <v>1</v>
      </c>
      <c r="O30" s="129">
        <v>68</v>
      </c>
    </row>
    <row r="31" spans="1:15" ht="19.5" customHeight="1" thickBot="1">
      <c r="A31" s="117">
        <v>29</v>
      </c>
      <c r="B31" s="562"/>
      <c r="C31" s="184" t="s">
        <v>341</v>
      </c>
      <c r="D31" s="161" t="s">
        <v>318</v>
      </c>
      <c r="E31" s="162"/>
      <c r="F31" s="163"/>
      <c r="G31" s="164">
        <v>1</v>
      </c>
      <c r="H31" s="180"/>
      <c r="I31" s="124" t="s">
        <v>342</v>
      </c>
      <c r="J31" s="125"/>
      <c r="K31" s="126"/>
      <c r="L31" s="127" t="s">
        <v>280</v>
      </c>
      <c r="M31" s="127"/>
      <c r="N31" s="128">
        <v>0</v>
      </c>
      <c r="O31" s="129">
        <v>69</v>
      </c>
    </row>
    <row r="32" spans="1:15" ht="19.5" customHeight="1" thickBot="1">
      <c r="A32" s="117">
        <v>30</v>
      </c>
      <c r="B32" s="168" t="s">
        <v>343</v>
      </c>
      <c r="C32" s="124" t="s">
        <v>344</v>
      </c>
      <c r="D32" s="125"/>
      <c r="E32" s="126"/>
      <c r="F32" s="127" t="s">
        <v>345</v>
      </c>
      <c r="G32" s="128">
        <v>0</v>
      </c>
      <c r="H32" s="185"/>
      <c r="I32" s="135" t="s">
        <v>346</v>
      </c>
      <c r="J32" s="136"/>
      <c r="K32" s="137"/>
      <c r="L32" s="138"/>
      <c r="M32" s="138" t="s">
        <v>345</v>
      </c>
      <c r="N32" s="139">
        <v>0</v>
      </c>
      <c r="O32" s="129">
        <v>70</v>
      </c>
    </row>
    <row r="33" spans="1:22" ht="19.5" customHeight="1" thickBot="1">
      <c r="A33" s="117">
        <v>31</v>
      </c>
      <c r="B33" s="186" t="s">
        <v>343</v>
      </c>
      <c r="C33" s="150" t="s">
        <v>347</v>
      </c>
      <c r="D33" s="151" t="s">
        <v>345</v>
      </c>
      <c r="E33" s="152"/>
      <c r="F33" s="153"/>
      <c r="G33" s="154">
        <v>2</v>
      </c>
      <c r="H33" s="187"/>
      <c r="I33" s="188"/>
      <c r="J33" s="188"/>
      <c r="K33" s="188"/>
      <c r="L33" s="188"/>
      <c r="M33" s="188"/>
      <c r="N33" s="189"/>
      <c r="O33" s="129"/>
    </row>
    <row r="34" spans="1:22" ht="19.5" customHeight="1" thickBot="1">
      <c r="A34" s="117">
        <v>32</v>
      </c>
      <c r="B34" s="190" t="s">
        <v>343</v>
      </c>
      <c r="C34" s="150" t="s">
        <v>348</v>
      </c>
      <c r="D34" s="151"/>
      <c r="E34" s="152"/>
      <c r="F34" s="153" t="s">
        <v>345</v>
      </c>
      <c r="G34" s="191">
        <v>0</v>
      </c>
      <c r="H34" s="192"/>
      <c r="I34" s="193"/>
      <c r="J34" s="181"/>
      <c r="K34" s="181"/>
      <c r="L34" s="181"/>
      <c r="M34" s="181"/>
      <c r="N34" s="194"/>
      <c r="O34" s="129"/>
    </row>
    <row r="35" spans="1:22" ht="19.5" customHeight="1">
      <c r="A35" s="117">
        <v>33</v>
      </c>
      <c r="B35" s="195"/>
      <c r="C35" s="124" t="s">
        <v>349</v>
      </c>
      <c r="D35" s="125" t="s">
        <v>345</v>
      </c>
      <c r="E35" s="126"/>
      <c r="F35" s="127"/>
      <c r="G35" s="128">
        <v>1</v>
      </c>
      <c r="H35" s="192"/>
      <c r="I35" s="196" t="s">
        <v>350</v>
      </c>
      <c r="J35" s="181">
        <f>SUM(J45,D45)</f>
        <v>28</v>
      </c>
      <c r="K35" s="181" t="s">
        <v>351</v>
      </c>
      <c r="L35" s="181"/>
      <c r="M35" s="181"/>
      <c r="N35" s="194"/>
      <c r="O35" s="129"/>
    </row>
    <row r="36" spans="1:22" ht="19.5" customHeight="1">
      <c r="A36" s="117">
        <v>34</v>
      </c>
      <c r="B36" s="195"/>
      <c r="C36" s="130" t="s">
        <v>352</v>
      </c>
      <c r="D36" s="131" t="s">
        <v>353</v>
      </c>
      <c r="E36" s="132"/>
      <c r="F36" s="133"/>
      <c r="G36" s="134">
        <v>1</v>
      </c>
      <c r="H36" s="192"/>
      <c r="I36" s="196" t="s">
        <v>354</v>
      </c>
      <c r="J36" s="181">
        <f>SUM(K45,E45)</f>
        <v>16</v>
      </c>
      <c r="K36" s="181" t="s">
        <v>351</v>
      </c>
      <c r="L36" s="181"/>
      <c r="M36" s="181"/>
      <c r="N36" s="194"/>
      <c r="O36" s="129"/>
      <c r="U36"/>
      <c r="V36"/>
    </row>
    <row r="37" spans="1:22" ht="19.5" customHeight="1">
      <c r="A37" s="117">
        <v>35</v>
      </c>
      <c r="B37" s="197" t="s">
        <v>355</v>
      </c>
      <c r="C37" s="144" t="s">
        <v>356</v>
      </c>
      <c r="D37" s="125" t="s">
        <v>353</v>
      </c>
      <c r="E37" s="126"/>
      <c r="F37" s="127"/>
      <c r="G37" s="148">
        <v>2</v>
      </c>
      <c r="H37" s="192"/>
      <c r="I37" s="196" t="s">
        <v>357</v>
      </c>
      <c r="J37" s="181">
        <f>SUM(L45,F45)</f>
        <v>24</v>
      </c>
      <c r="K37" s="181" t="s">
        <v>351</v>
      </c>
      <c r="L37" s="181"/>
      <c r="M37" s="181"/>
      <c r="N37" s="194"/>
      <c r="O37" s="129"/>
    </row>
    <row r="38" spans="1:22" ht="19.5" customHeight="1">
      <c r="A38" s="117">
        <v>36</v>
      </c>
      <c r="B38" s="195"/>
      <c r="C38" s="130" t="s">
        <v>358</v>
      </c>
      <c r="D38" s="131" t="s">
        <v>353</v>
      </c>
      <c r="E38" s="132"/>
      <c r="F38" s="133"/>
      <c r="G38" s="134">
        <v>1</v>
      </c>
      <c r="H38" s="192"/>
      <c r="I38" s="196" t="s">
        <v>359</v>
      </c>
      <c r="J38" s="181">
        <f>SUM(M45)</f>
        <v>2</v>
      </c>
      <c r="K38" s="181" t="s">
        <v>351</v>
      </c>
      <c r="L38" s="181"/>
      <c r="M38" s="181"/>
      <c r="N38" s="194"/>
      <c r="O38" s="129"/>
    </row>
    <row r="39" spans="1:22" ht="19.5" customHeight="1" thickBot="1">
      <c r="A39" s="117">
        <v>37</v>
      </c>
      <c r="B39" s="166"/>
      <c r="C39" s="135" t="s">
        <v>360</v>
      </c>
      <c r="D39" s="136" t="s">
        <v>353</v>
      </c>
      <c r="E39" s="137"/>
      <c r="F39" s="163"/>
      <c r="G39" s="164">
        <v>1</v>
      </c>
      <c r="H39" s="192"/>
      <c r="I39" s="193" t="s">
        <v>361</v>
      </c>
      <c r="J39" s="181">
        <f>SUM(J35:J38)</f>
        <v>70</v>
      </c>
      <c r="K39" s="181" t="s">
        <v>351</v>
      </c>
      <c r="L39" s="181"/>
      <c r="M39" s="181"/>
      <c r="N39" s="194"/>
      <c r="O39" s="129"/>
    </row>
    <row r="40" spans="1:22" ht="19.5" customHeight="1">
      <c r="A40" s="117">
        <v>38</v>
      </c>
      <c r="B40" s="563" t="s">
        <v>362</v>
      </c>
      <c r="C40" s="155" t="s">
        <v>363</v>
      </c>
      <c r="D40" s="198"/>
      <c r="E40" s="198" t="s">
        <v>364</v>
      </c>
      <c r="F40" s="199"/>
      <c r="G40" s="157">
        <v>1</v>
      </c>
      <c r="H40" s="192"/>
      <c r="I40" s="181"/>
      <c r="J40" s="181"/>
      <c r="K40" s="181"/>
      <c r="L40" s="181"/>
      <c r="M40" s="181"/>
      <c r="N40" s="194"/>
      <c r="O40" s="129"/>
    </row>
    <row r="41" spans="1:22" ht="19.5" customHeight="1">
      <c r="A41" s="117">
        <v>39</v>
      </c>
      <c r="B41" s="564"/>
      <c r="C41" s="130" t="s">
        <v>365</v>
      </c>
      <c r="D41" s="132"/>
      <c r="E41" s="132"/>
      <c r="F41" s="133" t="s">
        <v>353</v>
      </c>
      <c r="G41" s="134">
        <v>1</v>
      </c>
      <c r="H41" s="200"/>
      <c r="I41" s="201"/>
      <c r="J41" s="201"/>
      <c r="K41" s="201"/>
      <c r="L41" s="202" t="s">
        <v>258</v>
      </c>
      <c r="M41" s="201">
        <f>SUM(G3:G42,N3:N32)</f>
        <v>50</v>
      </c>
      <c r="N41" s="203" t="s">
        <v>366</v>
      </c>
      <c r="O41" s="129"/>
    </row>
    <row r="42" spans="1:22" ht="19.5" customHeight="1" thickBot="1">
      <c r="A42" s="117">
        <v>40</v>
      </c>
      <c r="B42" s="565"/>
      <c r="C42" s="135" t="s">
        <v>367</v>
      </c>
      <c r="D42" s="137"/>
      <c r="E42" s="137"/>
      <c r="F42" s="138" t="s">
        <v>280</v>
      </c>
      <c r="G42" s="139">
        <v>1</v>
      </c>
      <c r="H42" s="204"/>
      <c r="I42" s="205"/>
      <c r="J42" s="205"/>
      <c r="K42" s="205"/>
      <c r="L42" s="205"/>
      <c r="M42" s="205"/>
      <c r="N42" s="206"/>
      <c r="O42" s="129"/>
    </row>
    <row r="43" spans="1:22" ht="24.75" customHeight="1">
      <c r="C43" s="207"/>
      <c r="D43" s="129"/>
      <c r="E43" s="129"/>
      <c r="F43" s="129"/>
      <c r="G43" s="129"/>
      <c r="O43" s="129"/>
    </row>
    <row r="44" spans="1:22" ht="19.5" customHeight="1">
      <c r="C44" s="207"/>
      <c r="D44" s="129"/>
      <c r="E44" s="129"/>
      <c r="F44" s="129"/>
      <c r="G44" s="129"/>
      <c r="O44" s="129"/>
    </row>
    <row r="45" spans="1:22" ht="19.5" customHeight="1">
      <c r="C45" s="207"/>
      <c r="D45" s="129">
        <f>42-2-COUNTIF($D$3:$D$42,"")</f>
        <v>27</v>
      </c>
      <c r="E45" s="129">
        <v>7</v>
      </c>
      <c r="F45" s="129">
        <v>6</v>
      </c>
      <c r="G45" s="129">
        <f>SUM(G3:G42)</f>
        <v>39</v>
      </c>
      <c r="H45" s="207"/>
      <c r="I45" s="207"/>
      <c r="J45" s="207">
        <f>32-2-COUNTIF(J3:J32,"")</f>
        <v>1</v>
      </c>
      <c r="K45" s="207">
        <f>32-2-COUNTIF(K3:K32,"")</f>
        <v>9</v>
      </c>
      <c r="L45" s="207">
        <f t="shared" ref="L45:M45" si="0">32-2-COUNTIF(L3:L32,"")</f>
        <v>18</v>
      </c>
      <c r="M45" s="207">
        <f t="shared" si="0"/>
        <v>2</v>
      </c>
      <c r="N45" s="207">
        <f>SUM(N3:N32)</f>
        <v>11</v>
      </c>
      <c r="O45" s="129"/>
    </row>
    <row r="46" spans="1:22">
      <c r="C46" s="207"/>
      <c r="D46" s="129"/>
      <c r="E46" s="129"/>
      <c r="F46" s="129">
        <f>SUM(D45:F45)</f>
        <v>40</v>
      </c>
      <c r="G46" s="129"/>
      <c r="H46" s="129"/>
      <c r="I46" s="129"/>
      <c r="J46" s="181"/>
      <c r="K46" s="129"/>
      <c r="L46" s="129"/>
      <c r="M46" s="129">
        <f>SUM(J45:M45)</f>
        <v>30</v>
      </c>
      <c r="N46" s="129"/>
      <c r="O46" s="129">
        <f>SUM(M46,F46)</f>
        <v>70</v>
      </c>
    </row>
    <row r="47" spans="1:22">
      <c r="C47" s="207"/>
      <c r="D47" s="129"/>
      <c r="E47" s="129"/>
      <c r="F47" s="129"/>
      <c r="G47" s="129"/>
      <c r="H47" s="129"/>
      <c r="I47" s="129"/>
      <c r="J47" s="129"/>
      <c r="K47" s="129"/>
      <c r="L47" s="129"/>
      <c r="N47" s="129"/>
      <c r="O47" s="129"/>
    </row>
    <row r="48" spans="1:22">
      <c r="C48" s="208" t="s">
        <v>368</v>
      </c>
      <c r="D48" s="566" t="s">
        <v>354</v>
      </c>
      <c r="E48" s="567"/>
      <c r="F48" s="567"/>
      <c r="G48" s="568"/>
      <c r="H48" s="209" t="s">
        <v>357</v>
      </c>
      <c r="I48" s="209" t="s">
        <v>359</v>
      </c>
      <c r="J48" s="129"/>
      <c r="K48" s="129"/>
      <c r="L48" s="129"/>
      <c r="M48" s="129"/>
      <c r="N48" s="129"/>
      <c r="O48" s="129"/>
    </row>
    <row r="49" spans="3:16">
      <c r="C49" s="210" t="s">
        <v>262</v>
      </c>
      <c r="D49" s="211" t="s">
        <v>369</v>
      </c>
      <c r="E49" s="212"/>
      <c r="F49" s="213"/>
      <c r="G49" s="214"/>
      <c r="H49" s="215" t="s">
        <v>370</v>
      </c>
      <c r="I49" s="215" t="s">
        <v>371</v>
      </c>
      <c r="J49" s="129"/>
      <c r="K49" s="129"/>
      <c r="L49" s="129"/>
      <c r="M49" s="129"/>
      <c r="N49" s="129"/>
      <c r="O49" s="129"/>
    </row>
    <row r="50" spans="3:16">
      <c r="C50" s="210" t="s">
        <v>267</v>
      </c>
      <c r="D50" s="211" t="s">
        <v>372</v>
      </c>
      <c r="E50" s="212"/>
      <c r="F50" s="213"/>
      <c r="G50" s="214"/>
      <c r="H50" s="215" t="s">
        <v>373</v>
      </c>
      <c r="I50" s="215" t="s">
        <v>374</v>
      </c>
      <c r="J50" s="129"/>
      <c r="K50" s="129"/>
      <c r="L50" s="129"/>
      <c r="M50" s="129"/>
      <c r="N50" s="129"/>
      <c r="O50" s="129"/>
    </row>
    <row r="51" spans="3:16">
      <c r="C51" s="216" t="s">
        <v>275</v>
      </c>
      <c r="D51" s="211" t="s">
        <v>375</v>
      </c>
      <c r="E51" s="212"/>
      <c r="F51" s="213"/>
      <c r="G51" s="214"/>
      <c r="H51" s="215" t="s">
        <v>376</v>
      </c>
      <c r="I51" s="217"/>
      <c r="J51" s="129"/>
      <c r="K51" s="129"/>
      <c r="L51"/>
      <c r="M51"/>
      <c r="N51"/>
      <c r="O51"/>
      <c r="P51"/>
    </row>
    <row r="52" spans="3:16">
      <c r="C52" s="210" t="s">
        <v>282</v>
      </c>
      <c r="D52" s="211" t="s">
        <v>377</v>
      </c>
      <c r="E52" s="212"/>
      <c r="F52" s="213"/>
      <c r="G52" s="214"/>
      <c r="H52" s="215" t="s">
        <v>378</v>
      </c>
      <c r="I52" s="217"/>
      <c r="J52" s="129"/>
      <c r="K52" s="129"/>
      <c r="L52"/>
      <c r="M52"/>
      <c r="N52"/>
      <c r="O52"/>
      <c r="P52"/>
    </row>
    <row r="53" spans="3:16">
      <c r="C53" s="210" t="s">
        <v>287</v>
      </c>
      <c r="D53" s="211" t="s">
        <v>379</v>
      </c>
      <c r="E53" s="212"/>
      <c r="F53" s="213"/>
      <c r="G53" s="214"/>
      <c r="H53" s="215" t="s">
        <v>380</v>
      </c>
      <c r="I53" s="218"/>
      <c r="J53" s="129"/>
      <c r="K53" s="129"/>
      <c r="L53"/>
      <c r="M53"/>
      <c r="N53"/>
      <c r="O53"/>
      <c r="P53"/>
    </row>
    <row r="54" spans="3:16">
      <c r="C54" s="210" t="s">
        <v>295</v>
      </c>
      <c r="D54" s="211" t="s">
        <v>381</v>
      </c>
      <c r="E54" s="212"/>
      <c r="F54" s="213"/>
      <c r="G54" s="214"/>
      <c r="H54" s="215" t="s">
        <v>382</v>
      </c>
      <c r="I54" s="218"/>
      <c r="J54" s="129"/>
      <c r="K54" s="129"/>
      <c r="L54"/>
      <c r="M54"/>
      <c r="N54"/>
      <c r="O54"/>
      <c r="P54"/>
    </row>
    <row r="55" spans="3:16">
      <c r="C55" s="210" t="s">
        <v>302</v>
      </c>
      <c r="D55" s="219" t="s">
        <v>363</v>
      </c>
      <c r="E55" s="213"/>
      <c r="F55" s="213"/>
      <c r="G55" s="214"/>
      <c r="H55" s="215" t="s">
        <v>383</v>
      </c>
      <c r="I55" s="217"/>
      <c r="J55" s="129"/>
      <c r="K55" s="129"/>
      <c r="L55"/>
      <c r="M55"/>
      <c r="N55"/>
      <c r="O55"/>
      <c r="P55"/>
    </row>
    <row r="56" spans="3:16">
      <c r="C56" s="210" t="s">
        <v>304</v>
      </c>
      <c r="D56" s="211" t="s">
        <v>384</v>
      </c>
      <c r="E56" s="212"/>
      <c r="F56" s="213"/>
      <c r="G56" s="214"/>
      <c r="H56" s="215" t="s">
        <v>385</v>
      </c>
      <c r="I56" s="217"/>
      <c r="J56" s="129"/>
      <c r="K56" s="129"/>
      <c r="L56"/>
      <c r="M56"/>
      <c r="N56"/>
      <c r="O56"/>
      <c r="P56"/>
    </row>
    <row r="57" spans="3:16">
      <c r="C57" s="210" t="s">
        <v>306</v>
      </c>
      <c r="D57" s="211" t="s">
        <v>386</v>
      </c>
      <c r="E57" s="212"/>
      <c r="F57" s="213"/>
      <c r="G57" s="214"/>
      <c r="H57" s="215" t="s">
        <v>387</v>
      </c>
      <c r="I57" s="217"/>
      <c r="L57"/>
      <c r="M57"/>
      <c r="N57"/>
      <c r="O57"/>
      <c r="P57"/>
    </row>
    <row r="58" spans="3:16">
      <c r="C58" s="210" t="s">
        <v>347</v>
      </c>
      <c r="D58" s="211" t="s">
        <v>388</v>
      </c>
      <c r="E58" s="212"/>
      <c r="F58" s="213"/>
      <c r="G58" s="214"/>
      <c r="H58" s="215" t="s">
        <v>389</v>
      </c>
      <c r="I58" s="217"/>
    </row>
    <row r="59" spans="3:16">
      <c r="C59" s="210" t="s">
        <v>316</v>
      </c>
      <c r="D59" s="211" t="s">
        <v>390</v>
      </c>
      <c r="E59" s="212"/>
      <c r="F59" s="213"/>
      <c r="G59" s="214"/>
      <c r="H59" s="215" t="s">
        <v>391</v>
      </c>
      <c r="I59" s="217"/>
    </row>
    <row r="60" spans="3:16">
      <c r="C60" s="210" t="s">
        <v>319</v>
      </c>
      <c r="D60" s="211" t="s">
        <v>392</v>
      </c>
      <c r="E60" s="212"/>
      <c r="F60" s="213"/>
      <c r="G60" s="214"/>
      <c r="H60" s="215" t="s">
        <v>393</v>
      </c>
      <c r="I60" s="217"/>
    </row>
    <row r="61" spans="3:16">
      <c r="C61" s="210" t="s">
        <v>321</v>
      </c>
      <c r="D61" s="211" t="s">
        <v>394</v>
      </c>
      <c r="E61" s="212"/>
      <c r="F61" s="213"/>
      <c r="G61" s="214"/>
      <c r="H61" s="215" t="s">
        <v>395</v>
      </c>
      <c r="I61" s="217"/>
    </row>
    <row r="62" spans="3:16">
      <c r="C62" s="210" t="s">
        <v>323</v>
      </c>
      <c r="D62" s="211" t="s">
        <v>396</v>
      </c>
      <c r="E62" s="212"/>
      <c r="F62" s="213"/>
      <c r="G62" s="214"/>
      <c r="H62" s="215" t="s">
        <v>397</v>
      </c>
      <c r="I62" s="217"/>
    </row>
    <row r="63" spans="3:16">
      <c r="C63" s="210" t="s">
        <v>326</v>
      </c>
      <c r="D63" s="211" t="s">
        <v>398</v>
      </c>
      <c r="E63" s="212"/>
      <c r="F63" s="213"/>
      <c r="G63" s="214"/>
      <c r="H63" s="215" t="s">
        <v>399</v>
      </c>
      <c r="I63" s="217"/>
    </row>
    <row r="64" spans="3:16">
      <c r="C64" s="210" t="s">
        <v>328</v>
      </c>
      <c r="D64" s="211" t="s">
        <v>400</v>
      </c>
      <c r="E64" s="212"/>
      <c r="F64" s="213"/>
      <c r="G64" s="214"/>
      <c r="H64" s="215" t="s">
        <v>401</v>
      </c>
      <c r="I64" s="217"/>
    </row>
    <row r="65" spans="3:10">
      <c r="C65" s="210" t="s">
        <v>330</v>
      </c>
      <c r="D65" s="111"/>
      <c r="E65" s="212"/>
      <c r="F65" s="212"/>
      <c r="G65" s="214"/>
      <c r="H65" s="215" t="s">
        <v>402</v>
      </c>
      <c r="I65" s="217"/>
    </row>
    <row r="66" spans="3:10">
      <c r="C66" s="210" t="s">
        <v>332</v>
      </c>
      <c r="D66" s="111"/>
      <c r="E66" s="212"/>
      <c r="F66" s="212"/>
      <c r="G66" s="113"/>
      <c r="H66" s="215" t="s">
        <v>403</v>
      </c>
      <c r="I66" s="217"/>
    </row>
    <row r="67" spans="3:10">
      <c r="C67" s="210" t="s">
        <v>334</v>
      </c>
      <c r="D67" s="111"/>
      <c r="E67" s="212"/>
      <c r="F67" s="212"/>
      <c r="G67" s="113"/>
      <c r="H67" s="215" t="s">
        <v>404</v>
      </c>
      <c r="I67" s="217"/>
    </row>
    <row r="68" spans="3:10">
      <c r="C68" s="210" t="s">
        <v>336</v>
      </c>
      <c r="D68" s="111"/>
      <c r="E68" s="212"/>
      <c r="F68" s="212"/>
      <c r="G68" s="113"/>
      <c r="H68" s="215" t="s">
        <v>405</v>
      </c>
      <c r="I68" s="217"/>
    </row>
    <row r="69" spans="3:10">
      <c r="C69" s="210" t="s">
        <v>339</v>
      </c>
      <c r="D69" s="111"/>
      <c r="E69" s="212"/>
      <c r="F69" s="212"/>
      <c r="G69" s="113"/>
      <c r="H69" s="215" t="s">
        <v>406</v>
      </c>
      <c r="I69" s="217"/>
    </row>
    <row r="70" spans="3:10">
      <c r="C70" s="210" t="s">
        <v>341</v>
      </c>
      <c r="D70" s="111"/>
      <c r="E70" s="212"/>
      <c r="F70" s="212"/>
      <c r="G70" s="113"/>
      <c r="H70" s="215" t="s">
        <v>407</v>
      </c>
      <c r="I70" s="217"/>
    </row>
    <row r="71" spans="3:10">
      <c r="C71" s="210" t="s">
        <v>349</v>
      </c>
      <c r="D71" s="111"/>
      <c r="E71" s="212"/>
      <c r="F71" s="212"/>
      <c r="G71" s="113"/>
      <c r="H71" s="215" t="s">
        <v>408</v>
      </c>
      <c r="I71" s="217"/>
    </row>
    <row r="72" spans="3:10">
      <c r="C72" s="210" t="s">
        <v>352</v>
      </c>
      <c r="D72" s="111"/>
      <c r="E72" s="212"/>
      <c r="F72" s="212"/>
      <c r="G72" s="113"/>
      <c r="H72" s="215" t="s">
        <v>409</v>
      </c>
      <c r="I72" s="217"/>
    </row>
    <row r="73" spans="3:10">
      <c r="C73" s="210" t="s">
        <v>356</v>
      </c>
      <c r="D73" s="111"/>
      <c r="E73" s="212"/>
      <c r="F73" s="212"/>
      <c r="G73" s="113"/>
      <c r="H73" s="217"/>
      <c r="I73" s="217"/>
    </row>
    <row r="74" spans="3:10">
      <c r="C74" s="210" t="s">
        <v>358</v>
      </c>
      <c r="D74" s="111"/>
      <c r="E74" s="212"/>
      <c r="F74" s="212"/>
      <c r="G74" s="113"/>
      <c r="H74" s="217"/>
      <c r="I74" s="217"/>
    </row>
    <row r="75" spans="3:10">
      <c r="C75" s="210" t="s">
        <v>360</v>
      </c>
      <c r="D75" s="111"/>
      <c r="E75" s="212"/>
      <c r="F75" s="212"/>
      <c r="G75" s="113"/>
      <c r="H75" s="217"/>
      <c r="I75" s="217"/>
    </row>
    <row r="76" spans="3:10">
      <c r="C76" s="215" t="s">
        <v>410</v>
      </c>
      <c r="D76" s="111"/>
      <c r="E76" s="212"/>
      <c r="F76" s="212"/>
      <c r="G76" s="113"/>
      <c r="H76" s="217"/>
      <c r="I76" s="218"/>
    </row>
    <row r="77" spans="3:10">
      <c r="C77">
        <v>28</v>
      </c>
      <c r="G77" s="117">
        <v>16</v>
      </c>
      <c r="H77" s="117">
        <v>24</v>
      </c>
      <c r="I77" s="117">
        <v>2</v>
      </c>
      <c r="J77" s="117">
        <f>SUM(C77:I77)</f>
        <v>70</v>
      </c>
    </row>
    <row r="78" spans="3:10">
      <c r="C78"/>
    </row>
  </sheetData>
  <mergeCells count="12">
    <mergeCell ref="H12:H22"/>
    <mergeCell ref="B20:B31"/>
    <mergeCell ref="H23:H26"/>
    <mergeCell ref="B40:B42"/>
    <mergeCell ref="D48:G48"/>
    <mergeCell ref="B9:B10"/>
    <mergeCell ref="E9:F9"/>
    <mergeCell ref="B1:I1"/>
    <mergeCell ref="J1:N1"/>
    <mergeCell ref="B3:B8"/>
    <mergeCell ref="H3:H4"/>
    <mergeCell ref="H5:H7"/>
  </mergeCells>
  <phoneticPr fontId="4"/>
  <printOptions horizontalCentered="1" verticalCentered="1"/>
  <pageMargins left="0.27559055118110237" right="0.23622047244094491" top="0.19685039370078741" bottom="0.23622047244094491" header="0.15748031496062992" footer="0.19685039370078741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X85"/>
  <sheetViews>
    <sheetView showGridLines="0" zoomScaleNormal="100" workbookViewId="0">
      <selection activeCell="O34" sqref="O34"/>
    </sheetView>
  </sheetViews>
  <sheetFormatPr defaultColWidth="8.6328125" defaultRowHeight="13"/>
  <cols>
    <col min="1" max="11" width="3.36328125" style="6" customWidth="1"/>
    <col min="12" max="23" width="3.08984375" style="6" customWidth="1"/>
    <col min="24" max="25" width="4.08984375" style="6" customWidth="1"/>
    <col min="26" max="31" width="2.90625" style="13" hidden="1" customWidth="1"/>
    <col min="32" max="34" width="2.90625" style="6" hidden="1" customWidth="1"/>
    <col min="35" max="35" width="13.90625" style="6" hidden="1" customWidth="1"/>
    <col min="36" max="50" width="2.90625" style="6" customWidth="1"/>
    <col min="51" max="16384" width="8.6328125" style="6"/>
  </cols>
  <sheetData>
    <row r="1" spans="1:50" ht="15.75" customHeight="1">
      <c r="A1" s="712" t="s">
        <v>0</v>
      </c>
      <c r="B1" s="712"/>
      <c r="C1" s="712"/>
      <c r="D1" s="712"/>
      <c r="E1" s="712"/>
      <c r="F1" s="712"/>
      <c r="G1" s="712"/>
      <c r="H1" s="712"/>
      <c r="I1" s="712"/>
      <c r="J1" s="1"/>
      <c r="K1" s="1"/>
      <c r="L1" s="2"/>
      <c r="M1" s="2"/>
      <c r="N1" s="2"/>
      <c r="O1" s="2"/>
      <c r="P1" s="2"/>
      <c r="Q1" s="2"/>
      <c r="R1" s="2"/>
      <c r="S1" s="2"/>
      <c r="T1" s="3"/>
      <c r="U1" s="3"/>
      <c r="V1" s="2"/>
      <c r="W1" s="2"/>
      <c r="X1" s="2"/>
      <c r="Y1" s="2"/>
      <c r="Z1" s="4"/>
      <c r="AA1" s="4"/>
      <c r="AB1" s="4"/>
      <c r="AC1" s="4"/>
      <c r="AD1" s="4"/>
      <c r="AE1" s="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ht="15.75" customHeight="1">
      <c r="A2" s="712"/>
      <c r="B2" s="712"/>
      <c r="C2" s="712"/>
      <c r="D2" s="712"/>
      <c r="E2" s="712"/>
      <c r="F2" s="712"/>
      <c r="G2" s="712"/>
      <c r="H2" s="712"/>
      <c r="I2" s="712"/>
      <c r="J2" s="1"/>
      <c r="K2" s="1"/>
      <c r="L2" s="2"/>
      <c r="M2" s="2"/>
      <c r="N2" s="2"/>
      <c r="O2" s="2"/>
      <c r="P2" s="2"/>
      <c r="Q2" s="2"/>
      <c r="R2" s="2"/>
      <c r="S2" s="2"/>
      <c r="T2" s="3"/>
      <c r="U2" s="3"/>
      <c r="V2" s="2"/>
      <c r="W2" s="2"/>
      <c r="X2" s="2"/>
      <c r="Y2" s="2"/>
      <c r="Z2" s="4"/>
      <c r="AA2" s="4"/>
      <c r="AB2" s="4"/>
      <c r="AC2" s="4"/>
      <c r="AD2" s="4"/>
      <c r="AE2" s="4"/>
      <c r="AF2" s="5"/>
      <c r="AG2" s="5"/>
      <c r="AH2" s="7">
        <v>1</v>
      </c>
      <c r="AI2" s="8" t="s">
        <v>1</v>
      </c>
      <c r="AJ2"/>
      <c r="AK2"/>
      <c r="AL2"/>
      <c r="AM2"/>
      <c r="AN2"/>
      <c r="AT2" s="5"/>
      <c r="AU2" s="5"/>
      <c r="AV2" s="5"/>
      <c r="AW2" s="5"/>
      <c r="AX2" s="5"/>
    </row>
    <row r="3" spans="1:5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5"/>
      <c r="AG3" s="5"/>
      <c r="AH3" s="7">
        <v>2</v>
      </c>
      <c r="AI3" s="8" t="s">
        <v>2</v>
      </c>
      <c r="AJ3"/>
      <c r="AK3"/>
      <c r="AL3"/>
      <c r="AM3"/>
      <c r="AN3"/>
      <c r="AT3" s="5"/>
      <c r="AU3" s="5"/>
      <c r="AV3" s="5"/>
      <c r="AW3" s="5"/>
      <c r="AX3" s="5"/>
    </row>
    <row r="4" spans="1:50" ht="14">
      <c r="A4" s="5"/>
      <c r="B4" s="5"/>
      <c r="C4" s="5"/>
      <c r="D4" s="5"/>
      <c r="E4" s="9" t="s">
        <v>3</v>
      </c>
      <c r="F4" s="9"/>
      <c r="G4" s="9"/>
      <c r="H4" s="9"/>
      <c r="I4" s="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4"/>
      <c r="AA4" s="4"/>
      <c r="AB4" s="4"/>
      <c r="AC4" s="4"/>
      <c r="AD4" s="4"/>
      <c r="AE4" s="4"/>
      <c r="AF4" s="5"/>
      <c r="AG4" s="5"/>
      <c r="AH4" s="7">
        <v>3</v>
      </c>
      <c r="AI4" s="10" t="s">
        <v>4</v>
      </c>
      <c r="AJ4"/>
      <c r="AK4"/>
      <c r="AL4"/>
      <c r="AM4"/>
      <c r="AN4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4"/>
      <c r="AA5" s="4"/>
      <c r="AB5" s="4"/>
      <c r="AC5" s="4"/>
      <c r="AD5" s="4"/>
      <c r="AE5" s="4"/>
      <c r="AF5" s="5"/>
      <c r="AG5" s="5"/>
      <c r="AH5" s="7">
        <v>4</v>
      </c>
      <c r="AI5" s="8" t="s">
        <v>5</v>
      </c>
      <c r="AJ5"/>
      <c r="AK5"/>
      <c r="AL5"/>
      <c r="AM5"/>
      <c r="AN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9.5" customHeight="1">
      <c r="A6" s="622" t="s">
        <v>6</v>
      </c>
      <c r="B6" s="623"/>
      <c r="C6" s="623" t="s">
        <v>7</v>
      </c>
      <c r="D6" s="624"/>
      <c r="E6" s="700" t="s">
        <v>8</v>
      </c>
      <c r="F6" s="701"/>
      <c r="G6" s="701"/>
      <c r="H6" s="701"/>
      <c r="I6" s="631" t="s">
        <v>9</v>
      </c>
      <c r="J6" s="632"/>
      <c r="K6" s="633"/>
      <c r="L6" s="599" t="s">
        <v>10</v>
      </c>
      <c r="M6" s="614"/>
      <c r="N6" s="599" t="s">
        <v>11</v>
      </c>
      <c r="O6" s="600"/>
      <c r="P6" s="599" t="s">
        <v>12</v>
      </c>
      <c r="Q6" s="600"/>
      <c r="R6" s="599" t="s">
        <v>13</v>
      </c>
      <c r="S6" s="600"/>
      <c r="T6" s="599" t="s">
        <v>14</v>
      </c>
      <c r="U6" s="600"/>
      <c r="V6" s="599" t="s">
        <v>15</v>
      </c>
      <c r="W6" s="600"/>
      <c r="X6" s="11"/>
      <c r="Y6" s="12"/>
      <c r="AD6" s="6"/>
      <c r="AE6" s="6"/>
      <c r="AH6" s="7">
        <v>5</v>
      </c>
      <c r="AI6" s="8" t="s">
        <v>16</v>
      </c>
      <c r="AJ6"/>
      <c r="AK6"/>
      <c r="AL6"/>
      <c r="AM6"/>
      <c r="AN6"/>
    </row>
    <row r="7" spans="1:50" ht="19.5" customHeight="1">
      <c r="A7" s="622"/>
      <c r="B7" s="623"/>
      <c r="C7" s="623"/>
      <c r="D7" s="624"/>
      <c r="E7" s="703"/>
      <c r="F7" s="704"/>
      <c r="G7" s="704"/>
      <c r="H7" s="704"/>
      <c r="I7" s="14" t="s">
        <v>17</v>
      </c>
      <c r="J7" s="15">
        <v>1</v>
      </c>
      <c r="K7" s="16" t="s">
        <v>18</v>
      </c>
      <c r="L7" s="601"/>
      <c r="M7" s="615"/>
      <c r="N7" s="601"/>
      <c r="O7" s="602"/>
      <c r="P7" s="601"/>
      <c r="Q7" s="602"/>
      <c r="R7" s="601"/>
      <c r="S7" s="602"/>
      <c r="T7" s="601"/>
      <c r="U7" s="602"/>
      <c r="V7" s="601"/>
      <c r="W7" s="602"/>
      <c r="Y7" s="12"/>
      <c r="Z7" s="17"/>
      <c r="AD7" s="6"/>
      <c r="AE7" s="6"/>
      <c r="AH7" s="7">
        <v>6</v>
      </c>
      <c r="AI7" s="8" t="s">
        <v>19</v>
      </c>
      <c r="AJ7"/>
      <c r="AK7"/>
      <c r="AL7"/>
      <c r="AM7"/>
      <c r="AN7"/>
    </row>
    <row r="8" spans="1:50" ht="19.5" customHeight="1">
      <c r="A8" s="675" t="s">
        <v>20</v>
      </c>
      <c r="B8" s="676"/>
      <c r="C8" s="681" t="s">
        <v>21</v>
      </c>
      <c r="D8" s="682"/>
      <c r="E8" s="706">
        <v>1</v>
      </c>
      <c r="F8" s="577" t="s">
        <v>22</v>
      </c>
      <c r="G8" s="578"/>
      <c r="H8" s="578"/>
      <c r="I8" s="578"/>
      <c r="J8" s="578"/>
      <c r="K8" s="579"/>
      <c r="L8" s="584"/>
      <c r="M8" s="585"/>
      <c r="N8" s="580" t="s">
        <v>678</v>
      </c>
      <c r="O8" s="590"/>
      <c r="P8" s="580" t="s">
        <v>679</v>
      </c>
      <c r="Q8" s="581"/>
      <c r="R8" s="580">
        <v>2</v>
      </c>
      <c r="S8" s="581"/>
      <c r="T8" s="580">
        <v>0</v>
      </c>
      <c r="U8" s="581"/>
      <c r="V8" s="580">
        <v>1</v>
      </c>
      <c r="W8" s="581"/>
      <c r="Y8" s="12"/>
      <c r="Z8" s="17">
        <v>1</v>
      </c>
      <c r="AA8" s="13" t="str">
        <f>VLOOKUP(Z8,$AH$2:$AI$29,2,0)</f>
        <v>宇津木孝章</v>
      </c>
      <c r="AD8" s="6"/>
      <c r="AE8" s="6"/>
      <c r="AH8" s="7">
        <v>7</v>
      </c>
      <c r="AI8" s="10" t="s">
        <v>23</v>
      </c>
      <c r="AJ8"/>
      <c r="AK8"/>
      <c r="AL8"/>
      <c r="AM8"/>
      <c r="AN8"/>
    </row>
    <row r="9" spans="1:50" ht="19.5" customHeight="1">
      <c r="A9" s="677"/>
      <c r="B9" s="678"/>
      <c r="C9" s="683"/>
      <c r="D9" s="684"/>
      <c r="E9" s="706"/>
      <c r="F9" s="18" t="s">
        <v>24</v>
      </c>
      <c r="G9" s="588" t="s">
        <v>25</v>
      </c>
      <c r="H9" s="588"/>
      <c r="I9" s="588"/>
      <c r="J9" s="588"/>
      <c r="K9" s="19" t="s">
        <v>26</v>
      </c>
      <c r="L9" s="586"/>
      <c r="M9" s="587"/>
      <c r="N9" s="582"/>
      <c r="O9" s="591"/>
      <c r="P9" s="582"/>
      <c r="Q9" s="583"/>
      <c r="R9" s="582"/>
      <c r="S9" s="583"/>
      <c r="T9" s="582"/>
      <c r="U9" s="583"/>
      <c r="V9" s="582"/>
      <c r="W9" s="583"/>
      <c r="Y9" s="12"/>
      <c r="Z9" s="17"/>
      <c r="AD9" s="6"/>
      <c r="AE9" s="6"/>
      <c r="AH9" s="7">
        <v>8</v>
      </c>
      <c r="AI9" s="10" t="s">
        <v>27</v>
      </c>
      <c r="AJ9"/>
      <c r="AK9"/>
      <c r="AL9"/>
      <c r="AM9"/>
      <c r="AN9"/>
    </row>
    <row r="10" spans="1:50" ht="19.5" customHeight="1">
      <c r="A10" s="677"/>
      <c r="B10" s="678"/>
      <c r="C10" s="683"/>
      <c r="D10" s="684"/>
      <c r="E10" s="706">
        <v>2</v>
      </c>
      <c r="F10" s="577" t="s">
        <v>28</v>
      </c>
      <c r="G10" s="578"/>
      <c r="H10" s="578"/>
      <c r="I10" s="578"/>
      <c r="J10" s="578"/>
      <c r="K10" s="579"/>
      <c r="L10" s="580" t="s">
        <v>680</v>
      </c>
      <c r="M10" s="590"/>
      <c r="N10" s="584"/>
      <c r="O10" s="585"/>
      <c r="P10" s="589" t="s">
        <v>676</v>
      </c>
      <c r="Q10" s="581"/>
      <c r="R10" s="580">
        <v>1</v>
      </c>
      <c r="S10" s="581"/>
      <c r="T10" s="580">
        <v>1</v>
      </c>
      <c r="U10" s="581"/>
      <c r="V10" s="580">
        <v>2</v>
      </c>
      <c r="W10" s="581"/>
      <c r="Y10" s="12"/>
      <c r="Z10" s="17">
        <v>2</v>
      </c>
      <c r="AA10" s="13" t="str">
        <f t="shared" ref="AA10:AA12" si="0">VLOOKUP(Z10,$AH$2:$AI$29,2,0)</f>
        <v>金子　修</v>
      </c>
      <c r="AD10" s="6"/>
      <c r="AE10" s="6"/>
      <c r="AH10" s="7">
        <v>9</v>
      </c>
      <c r="AI10" s="8" t="s">
        <v>29</v>
      </c>
      <c r="AJ10"/>
      <c r="AK10"/>
      <c r="AL10"/>
      <c r="AM10"/>
      <c r="AN10"/>
    </row>
    <row r="11" spans="1:50" ht="19.5" customHeight="1">
      <c r="A11" s="677"/>
      <c r="B11" s="678"/>
      <c r="C11" s="683"/>
      <c r="D11" s="684"/>
      <c r="E11" s="706"/>
      <c r="F11" s="18" t="s">
        <v>30</v>
      </c>
      <c r="G11" s="644" t="s">
        <v>31</v>
      </c>
      <c r="H11" s="644"/>
      <c r="I11" s="644"/>
      <c r="J11" s="644"/>
      <c r="K11" s="19" t="s">
        <v>32</v>
      </c>
      <c r="L11" s="582"/>
      <c r="M11" s="591"/>
      <c r="N11" s="586"/>
      <c r="O11" s="587"/>
      <c r="P11" s="582"/>
      <c r="Q11" s="583"/>
      <c r="R11" s="582"/>
      <c r="S11" s="583"/>
      <c r="T11" s="582"/>
      <c r="U11" s="583"/>
      <c r="V11" s="582"/>
      <c r="W11" s="583"/>
      <c r="Y11" s="12"/>
      <c r="Z11" s="17"/>
      <c r="AD11" s="6"/>
      <c r="AE11" s="6"/>
      <c r="AH11" s="7">
        <v>10</v>
      </c>
      <c r="AI11" s="10" t="s">
        <v>33</v>
      </c>
      <c r="AJ11"/>
      <c r="AK11"/>
      <c r="AL11"/>
      <c r="AM11"/>
      <c r="AN11"/>
    </row>
    <row r="12" spans="1:50" ht="19.5" customHeight="1">
      <c r="A12" s="677"/>
      <c r="B12" s="678"/>
      <c r="C12" s="683"/>
      <c r="D12" s="684"/>
      <c r="E12" s="706">
        <v>3</v>
      </c>
      <c r="F12" s="709" t="s">
        <v>34</v>
      </c>
      <c r="G12" s="710"/>
      <c r="H12" s="710"/>
      <c r="I12" s="710"/>
      <c r="J12" s="710"/>
      <c r="K12" s="711"/>
      <c r="L12" s="580" t="s">
        <v>680</v>
      </c>
      <c r="M12" s="590"/>
      <c r="N12" s="589" t="s">
        <v>681</v>
      </c>
      <c r="O12" s="590"/>
      <c r="P12" s="584"/>
      <c r="Q12" s="585"/>
      <c r="R12" s="580">
        <v>0</v>
      </c>
      <c r="S12" s="581"/>
      <c r="T12" s="580">
        <v>2</v>
      </c>
      <c r="U12" s="581"/>
      <c r="V12" s="580">
        <v>3</v>
      </c>
      <c r="W12" s="581"/>
      <c r="Y12" s="12"/>
      <c r="Z12" s="17">
        <v>3</v>
      </c>
      <c r="AA12" s="13" t="str">
        <f t="shared" si="0"/>
        <v>木村　斉</v>
      </c>
      <c r="AD12" s="6"/>
      <c r="AE12" s="6"/>
      <c r="AH12" s="7">
        <v>11</v>
      </c>
      <c r="AI12" s="10" t="s">
        <v>35</v>
      </c>
      <c r="AJ12"/>
      <c r="AK12"/>
      <c r="AL12"/>
      <c r="AM12"/>
      <c r="AN12"/>
    </row>
    <row r="13" spans="1:50" ht="19.5" customHeight="1">
      <c r="A13" s="679"/>
      <c r="B13" s="680"/>
      <c r="C13" s="685"/>
      <c r="D13" s="686"/>
      <c r="E13" s="706"/>
      <c r="F13" s="18" t="s">
        <v>36</v>
      </c>
      <c r="G13" s="588" t="s">
        <v>37</v>
      </c>
      <c r="H13" s="588"/>
      <c r="I13" s="588"/>
      <c r="J13" s="588"/>
      <c r="K13" s="19" t="s">
        <v>38</v>
      </c>
      <c r="L13" s="582"/>
      <c r="M13" s="591"/>
      <c r="N13" s="582"/>
      <c r="O13" s="591"/>
      <c r="P13" s="586"/>
      <c r="Q13" s="587"/>
      <c r="R13" s="582"/>
      <c r="S13" s="583"/>
      <c r="T13" s="582"/>
      <c r="U13" s="583"/>
      <c r="V13" s="582"/>
      <c r="W13" s="583"/>
      <c r="Y13" s="12"/>
      <c r="Z13" s="17"/>
      <c r="AD13" s="6"/>
      <c r="AE13" s="6"/>
      <c r="AH13" s="7">
        <v>12</v>
      </c>
      <c r="AI13" s="8" t="s">
        <v>39</v>
      </c>
      <c r="AJ13"/>
      <c r="AK13"/>
      <c r="AL13"/>
      <c r="AM13"/>
      <c r="AN13"/>
    </row>
    <row r="14" spans="1:50" ht="15.75" customHeight="1">
      <c r="A14" s="20"/>
      <c r="B14" s="20"/>
      <c r="C14" s="20"/>
      <c r="D14" s="20"/>
      <c r="E14" s="5"/>
      <c r="F14" s="5"/>
      <c r="G14" s="5"/>
      <c r="H14" s="5"/>
      <c r="I14" s="5"/>
      <c r="J14" s="5"/>
      <c r="K14" s="5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2"/>
      <c r="Y14" s="23"/>
      <c r="Z14" s="24"/>
      <c r="AH14" s="7">
        <v>13</v>
      </c>
      <c r="AI14" s="8" t="s">
        <v>40</v>
      </c>
      <c r="AJ14"/>
      <c r="AK14"/>
      <c r="AL14"/>
      <c r="AM14"/>
      <c r="AN14"/>
    </row>
    <row r="15" spans="1:50" ht="19.5" customHeight="1">
      <c r="A15" s="622" t="s">
        <v>6</v>
      </c>
      <c r="B15" s="623"/>
      <c r="C15" s="623" t="s">
        <v>7</v>
      </c>
      <c r="D15" s="624"/>
      <c r="E15" s="700" t="s">
        <v>41</v>
      </c>
      <c r="F15" s="701"/>
      <c r="G15" s="701"/>
      <c r="H15" s="701"/>
      <c r="I15" s="631" t="s">
        <v>9</v>
      </c>
      <c r="J15" s="632"/>
      <c r="K15" s="633"/>
      <c r="L15" s="599" t="s">
        <v>42</v>
      </c>
      <c r="M15" s="614"/>
      <c r="N15" s="599" t="s">
        <v>43</v>
      </c>
      <c r="O15" s="600"/>
      <c r="P15" s="599" t="s">
        <v>44</v>
      </c>
      <c r="Q15" s="614"/>
      <c r="R15" s="599" t="s">
        <v>13</v>
      </c>
      <c r="S15" s="600"/>
      <c r="T15" s="643" t="s">
        <v>14</v>
      </c>
      <c r="U15" s="643"/>
      <c r="V15" s="643" t="s">
        <v>15</v>
      </c>
      <c r="W15" s="643"/>
      <c r="Y15" s="25"/>
      <c r="Z15" s="25"/>
      <c r="AD15" s="6"/>
      <c r="AE15" s="6"/>
      <c r="AH15" s="7">
        <v>14</v>
      </c>
      <c r="AI15" s="8" t="s">
        <v>45</v>
      </c>
      <c r="AJ15"/>
      <c r="AK15"/>
      <c r="AL15"/>
      <c r="AM15"/>
      <c r="AN15"/>
    </row>
    <row r="16" spans="1:50" ht="19.5" customHeight="1">
      <c r="A16" s="622"/>
      <c r="B16" s="623"/>
      <c r="C16" s="623"/>
      <c r="D16" s="624"/>
      <c r="E16" s="703"/>
      <c r="F16" s="704"/>
      <c r="G16" s="704"/>
      <c r="H16" s="704"/>
      <c r="I16" s="14" t="s">
        <v>46</v>
      </c>
      <c r="J16" s="15">
        <v>2</v>
      </c>
      <c r="K16" s="16" t="s">
        <v>47</v>
      </c>
      <c r="L16" s="601"/>
      <c r="M16" s="615"/>
      <c r="N16" s="601"/>
      <c r="O16" s="602"/>
      <c r="P16" s="601"/>
      <c r="Q16" s="615"/>
      <c r="R16" s="601"/>
      <c r="S16" s="602"/>
      <c r="T16" s="643"/>
      <c r="U16" s="643"/>
      <c r="V16" s="643"/>
      <c r="W16" s="643"/>
      <c r="Y16" s="25"/>
      <c r="Z16" s="25"/>
      <c r="AD16" s="6"/>
      <c r="AE16" s="6"/>
      <c r="AH16" s="7">
        <v>15</v>
      </c>
      <c r="AI16" s="8" t="s">
        <v>48</v>
      </c>
      <c r="AJ16"/>
      <c r="AK16"/>
      <c r="AL16"/>
      <c r="AM16"/>
      <c r="AN16"/>
    </row>
    <row r="17" spans="1:40" ht="19.5" customHeight="1">
      <c r="A17" s="675" t="s">
        <v>49</v>
      </c>
      <c r="B17" s="676"/>
      <c r="C17" s="681" t="s">
        <v>50</v>
      </c>
      <c r="D17" s="682"/>
      <c r="E17" s="706">
        <v>1</v>
      </c>
      <c r="F17" s="577" t="s">
        <v>51</v>
      </c>
      <c r="G17" s="578"/>
      <c r="H17" s="578"/>
      <c r="I17" s="578"/>
      <c r="J17" s="578"/>
      <c r="K17" s="579"/>
      <c r="L17" s="584"/>
      <c r="M17" s="585"/>
      <c r="N17" s="569" t="s">
        <v>676</v>
      </c>
      <c r="O17" s="570"/>
      <c r="P17" s="569" t="s">
        <v>679</v>
      </c>
      <c r="Q17" s="570"/>
      <c r="R17" s="569">
        <v>2</v>
      </c>
      <c r="S17" s="570"/>
      <c r="T17" s="569">
        <v>0</v>
      </c>
      <c r="U17" s="570"/>
      <c r="V17" s="569">
        <v>1</v>
      </c>
      <c r="W17" s="570"/>
      <c r="Y17" s="26"/>
      <c r="Z17" s="25">
        <v>4</v>
      </c>
      <c r="AA17" s="13" t="str">
        <f>VLOOKUP(Z17,$AH$2:$AI$29,2,0)</f>
        <v>吉田信一</v>
      </c>
      <c r="AD17" s="6"/>
      <c r="AE17" s="6"/>
      <c r="AH17" s="7">
        <v>16</v>
      </c>
      <c r="AI17" s="8" t="s">
        <v>52</v>
      </c>
      <c r="AJ17"/>
      <c r="AK17"/>
      <c r="AL17"/>
      <c r="AM17"/>
      <c r="AN17"/>
    </row>
    <row r="18" spans="1:40" ht="19.5" customHeight="1">
      <c r="A18" s="677"/>
      <c r="B18" s="678"/>
      <c r="C18" s="683"/>
      <c r="D18" s="684"/>
      <c r="E18" s="706"/>
      <c r="F18" s="27" t="s">
        <v>53</v>
      </c>
      <c r="G18" s="707" t="s">
        <v>54</v>
      </c>
      <c r="H18" s="707"/>
      <c r="I18" s="707"/>
      <c r="J18" s="707"/>
      <c r="K18" s="28" t="s">
        <v>55</v>
      </c>
      <c r="L18" s="586"/>
      <c r="M18" s="587"/>
      <c r="N18" s="571"/>
      <c r="O18" s="572"/>
      <c r="P18" s="571"/>
      <c r="Q18" s="572"/>
      <c r="R18" s="571"/>
      <c r="S18" s="572"/>
      <c r="T18" s="571"/>
      <c r="U18" s="572"/>
      <c r="V18" s="571"/>
      <c r="W18" s="572"/>
      <c r="Y18" s="26"/>
      <c r="Z18" s="25"/>
      <c r="AD18" s="6"/>
      <c r="AE18" s="6"/>
      <c r="AH18" s="7">
        <v>17</v>
      </c>
      <c r="AI18" s="8" t="s">
        <v>56</v>
      </c>
      <c r="AJ18"/>
      <c r="AK18"/>
      <c r="AL18"/>
      <c r="AM18"/>
      <c r="AN18"/>
    </row>
    <row r="19" spans="1:40" ht="19.5" customHeight="1">
      <c r="A19" s="677"/>
      <c r="B19" s="678"/>
      <c r="C19" s="683"/>
      <c r="D19" s="684"/>
      <c r="E19" s="706">
        <v>2</v>
      </c>
      <c r="F19" s="577" t="s">
        <v>57</v>
      </c>
      <c r="G19" s="578"/>
      <c r="H19" s="578"/>
      <c r="I19" s="578"/>
      <c r="J19" s="578"/>
      <c r="K19" s="579"/>
      <c r="L19" s="569" t="s">
        <v>680</v>
      </c>
      <c r="M19" s="570"/>
      <c r="N19" s="584"/>
      <c r="O19" s="585"/>
      <c r="P19" s="569" t="s">
        <v>679</v>
      </c>
      <c r="Q19" s="570"/>
      <c r="R19" s="569">
        <v>1</v>
      </c>
      <c r="S19" s="570"/>
      <c r="T19" s="569">
        <v>1</v>
      </c>
      <c r="U19" s="570"/>
      <c r="V19" s="569">
        <v>2</v>
      </c>
      <c r="W19" s="570"/>
      <c r="Y19" s="26"/>
      <c r="Z19" s="25">
        <v>5</v>
      </c>
      <c r="AA19" s="13" t="str">
        <f t="shared" ref="AA19:AA21" si="1">VLOOKUP(Z19,$AH$2:$AI$29,2,0)</f>
        <v>関谷賢太郎</v>
      </c>
      <c r="AD19" s="6"/>
      <c r="AE19" s="6"/>
      <c r="AH19" s="7">
        <v>18</v>
      </c>
      <c r="AI19" s="8" t="s">
        <v>58</v>
      </c>
      <c r="AJ19"/>
      <c r="AK19"/>
      <c r="AL19"/>
      <c r="AM19"/>
      <c r="AN19"/>
    </row>
    <row r="20" spans="1:40" ht="19.5" customHeight="1">
      <c r="A20" s="677"/>
      <c r="B20" s="678"/>
      <c r="C20" s="683"/>
      <c r="D20" s="684"/>
      <c r="E20" s="706"/>
      <c r="F20" s="29" t="s">
        <v>59</v>
      </c>
      <c r="G20" s="588" t="s">
        <v>37</v>
      </c>
      <c r="H20" s="588"/>
      <c r="I20" s="588"/>
      <c r="J20" s="588"/>
      <c r="K20" s="30" t="s">
        <v>60</v>
      </c>
      <c r="L20" s="571"/>
      <c r="M20" s="572"/>
      <c r="N20" s="586"/>
      <c r="O20" s="587"/>
      <c r="P20" s="571"/>
      <c r="Q20" s="572"/>
      <c r="R20" s="571"/>
      <c r="S20" s="572"/>
      <c r="T20" s="571"/>
      <c r="U20" s="572"/>
      <c r="V20" s="571"/>
      <c r="W20" s="572"/>
      <c r="Y20" s="26"/>
      <c r="Z20" s="25"/>
      <c r="AD20" s="6"/>
      <c r="AE20" s="6"/>
      <c r="AH20" s="7">
        <v>19</v>
      </c>
      <c r="AI20" s="8" t="s">
        <v>61</v>
      </c>
      <c r="AJ20"/>
      <c r="AK20"/>
      <c r="AL20"/>
      <c r="AM20"/>
      <c r="AN20"/>
    </row>
    <row r="21" spans="1:40" ht="19.5" customHeight="1">
      <c r="A21" s="677"/>
      <c r="B21" s="678"/>
      <c r="C21" s="683"/>
      <c r="D21" s="684"/>
      <c r="E21" s="706">
        <v>3</v>
      </c>
      <c r="F21" s="577" t="s">
        <v>62</v>
      </c>
      <c r="G21" s="578"/>
      <c r="H21" s="578"/>
      <c r="I21" s="578"/>
      <c r="J21" s="578"/>
      <c r="K21" s="579"/>
      <c r="L21" s="569" t="s">
        <v>680</v>
      </c>
      <c r="M21" s="570"/>
      <c r="N21" s="569" t="s">
        <v>680</v>
      </c>
      <c r="O21" s="570"/>
      <c r="P21" s="584"/>
      <c r="Q21" s="585"/>
      <c r="R21" s="569">
        <v>0</v>
      </c>
      <c r="S21" s="570"/>
      <c r="T21" s="569">
        <v>2</v>
      </c>
      <c r="U21" s="570"/>
      <c r="V21" s="569">
        <v>3</v>
      </c>
      <c r="W21" s="570"/>
      <c r="Y21" s="26"/>
      <c r="Z21" s="25">
        <v>6</v>
      </c>
      <c r="AA21" s="13" t="str">
        <f t="shared" si="1"/>
        <v>藤原盛弥</v>
      </c>
      <c r="AD21" s="6"/>
      <c r="AE21" s="6"/>
      <c r="AH21" s="7">
        <v>20</v>
      </c>
      <c r="AI21" s="8" t="s">
        <v>63</v>
      </c>
      <c r="AJ21"/>
      <c r="AK21"/>
      <c r="AL21"/>
      <c r="AM21"/>
      <c r="AN21"/>
    </row>
    <row r="22" spans="1:40" ht="19.5" customHeight="1">
      <c r="A22" s="679"/>
      <c r="B22" s="680"/>
      <c r="C22" s="685"/>
      <c r="D22" s="686"/>
      <c r="E22" s="706"/>
      <c r="F22" s="18" t="s">
        <v>30</v>
      </c>
      <c r="G22" s="708" t="s">
        <v>64</v>
      </c>
      <c r="H22" s="708"/>
      <c r="I22" s="708"/>
      <c r="J22" s="708"/>
      <c r="K22" s="19" t="s">
        <v>32</v>
      </c>
      <c r="L22" s="571"/>
      <c r="M22" s="572"/>
      <c r="N22" s="571"/>
      <c r="O22" s="572"/>
      <c r="P22" s="586"/>
      <c r="Q22" s="587"/>
      <c r="R22" s="571"/>
      <c r="S22" s="572"/>
      <c r="T22" s="571"/>
      <c r="U22" s="572"/>
      <c r="V22" s="571"/>
      <c r="W22" s="572"/>
      <c r="Y22" s="26"/>
      <c r="Z22" s="25"/>
      <c r="AD22" s="6"/>
      <c r="AE22" s="6"/>
      <c r="AH22" s="7">
        <v>21</v>
      </c>
      <c r="AI22" s="8" t="s">
        <v>65</v>
      </c>
      <c r="AJ22"/>
      <c r="AK22"/>
      <c r="AL22"/>
      <c r="AM22"/>
      <c r="AN22"/>
    </row>
    <row r="23" spans="1:40" ht="16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  <c r="Y23" s="23"/>
      <c r="Z23" s="24"/>
      <c r="AD23" s="31"/>
      <c r="AE23" s="31"/>
      <c r="AF23" s="32"/>
      <c r="AG23" s="32"/>
      <c r="AH23" s="7">
        <v>22</v>
      </c>
      <c r="AI23" s="8" t="s">
        <v>66</v>
      </c>
      <c r="AJ23"/>
      <c r="AK23"/>
      <c r="AL23"/>
      <c r="AM23"/>
      <c r="AN23"/>
    </row>
    <row r="24" spans="1:40" ht="19.5" customHeight="1">
      <c r="A24" s="622" t="s">
        <v>67</v>
      </c>
      <c r="B24" s="623"/>
      <c r="C24" s="623" t="s">
        <v>68</v>
      </c>
      <c r="D24" s="624"/>
      <c r="E24" s="700" t="s">
        <v>69</v>
      </c>
      <c r="F24" s="701"/>
      <c r="G24" s="701"/>
      <c r="H24" s="702"/>
      <c r="I24" s="631" t="s">
        <v>70</v>
      </c>
      <c r="J24" s="632"/>
      <c r="K24" s="633"/>
      <c r="L24" s="599" t="s">
        <v>71</v>
      </c>
      <c r="M24" s="614"/>
      <c r="N24" s="599" t="s">
        <v>72</v>
      </c>
      <c r="O24" s="614"/>
      <c r="P24" s="599" t="s">
        <v>73</v>
      </c>
      <c r="Q24" s="600"/>
      <c r="R24" s="595" t="s">
        <v>13</v>
      </c>
      <c r="S24" s="596"/>
      <c r="T24" s="595" t="s">
        <v>14</v>
      </c>
      <c r="U24" s="596"/>
      <c r="V24" s="595" t="s">
        <v>15</v>
      </c>
      <c r="W24" s="596"/>
      <c r="Y24" s="25"/>
      <c r="Z24" s="25"/>
      <c r="AD24" s="6"/>
      <c r="AE24" s="6"/>
      <c r="AH24" s="7">
        <v>23</v>
      </c>
      <c r="AI24" s="8" t="s">
        <v>74</v>
      </c>
      <c r="AJ24"/>
      <c r="AK24"/>
      <c r="AL24"/>
      <c r="AM24"/>
      <c r="AN24"/>
    </row>
    <row r="25" spans="1:40" ht="19.5" customHeight="1">
      <c r="A25" s="622"/>
      <c r="B25" s="623"/>
      <c r="C25" s="623"/>
      <c r="D25" s="624"/>
      <c r="E25" s="703"/>
      <c r="F25" s="704"/>
      <c r="G25" s="704"/>
      <c r="H25" s="705"/>
      <c r="I25" s="14" t="s">
        <v>46</v>
      </c>
      <c r="J25" s="15">
        <v>3</v>
      </c>
      <c r="K25" s="16" t="s">
        <v>47</v>
      </c>
      <c r="L25" s="601"/>
      <c r="M25" s="615"/>
      <c r="N25" s="601"/>
      <c r="O25" s="615"/>
      <c r="P25" s="601"/>
      <c r="Q25" s="602"/>
      <c r="R25" s="597"/>
      <c r="S25" s="598"/>
      <c r="T25" s="597"/>
      <c r="U25" s="598"/>
      <c r="V25" s="597"/>
      <c r="W25" s="598"/>
      <c r="Y25" s="25"/>
      <c r="Z25" s="25"/>
      <c r="AD25" s="6"/>
      <c r="AE25" s="6"/>
      <c r="AH25" s="7">
        <v>24</v>
      </c>
      <c r="AI25" s="8" t="s">
        <v>75</v>
      </c>
      <c r="AJ25"/>
      <c r="AK25"/>
      <c r="AL25"/>
      <c r="AM25"/>
      <c r="AN25"/>
    </row>
    <row r="26" spans="1:40" ht="19.5" customHeight="1">
      <c r="A26" s="675" t="s">
        <v>76</v>
      </c>
      <c r="B26" s="676"/>
      <c r="C26" s="681" t="s">
        <v>50</v>
      </c>
      <c r="D26" s="682"/>
      <c r="E26" s="690">
        <v>1</v>
      </c>
      <c r="F26" s="687" t="s">
        <v>77</v>
      </c>
      <c r="G26" s="688"/>
      <c r="H26" s="688"/>
      <c r="I26" s="688"/>
      <c r="J26" s="688"/>
      <c r="K26" s="689"/>
      <c r="L26" s="692"/>
      <c r="M26" s="693"/>
      <c r="N26" s="645" t="s">
        <v>682</v>
      </c>
      <c r="O26" s="696"/>
      <c r="P26" s="569" t="s">
        <v>679</v>
      </c>
      <c r="Q26" s="570"/>
      <c r="R26" s="569">
        <v>2</v>
      </c>
      <c r="S26" s="570"/>
      <c r="T26" s="569">
        <v>0</v>
      </c>
      <c r="U26" s="570"/>
      <c r="V26" s="569">
        <v>1</v>
      </c>
      <c r="W26" s="570"/>
      <c r="Y26" s="26"/>
      <c r="Z26" s="25">
        <v>7</v>
      </c>
      <c r="AA26" s="13" t="str">
        <f>VLOOKUP(Z26,$AH$2:$AI$29,2,0)</f>
        <v>佐藤幸広</v>
      </c>
      <c r="AD26" s="6"/>
      <c r="AE26" s="6"/>
      <c r="AH26" s="7">
        <v>25</v>
      </c>
      <c r="AI26" s="8" t="s">
        <v>78</v>
      </c>
      <c r="AJ26"/>
      <c r="AK26"/>
      <c r="AL26"/>
      <c r="AM26"/>
      <c r="AN26"/>
    </row>
    <row r="27" spans="1:40" ht="19.5" customHeight="1">
      <c r="A27" s="677"/>
      <c r="B27" s="678"/>
      <c r="C27" s="683"/>
      <c r="D27" s="684"/>
      <c r="E27" s="691"/>
      <c r="F27" s="18" t="s">
        <v>79</v>
      </c>
      <c r="G27" s="699" t="s">
        <v>80</v>
      </c>
      <c r="H27" s="699"/>
      <c r="I27" s="699"/>
      <c r="J27" s="699"/>
      <c r="K27" s="19" t="s">
        <v>81</v>
      </c>
      <c r="L27" s="694"/>
      <c r="M27" s="695"/>
      <c r="N27" s="697"/>
      <c r="O27" s="698"/>
      <c r="P27" s="571"/>
      <c r="Q27" s="572"/>
      <c r="R27" s="571"/>
      <c r="S27" s="572"/>
      <c r="T27" s="571"/>
      <c r="U27" s="572"/>
      <c r="V27" s="571"/>
      <c r="W27" s="572"/>
      <c r="Y27" s="26"/>
      <c r="Z27" s="25"/>
      <c r="AD27" s="6"/>
      <c r="AE27" s="6"/>
      <c r="AH27" s="7">
        <v>26</v>
      </c>
      <c r="AI27" s="8" t="s">
        <v>82</v>
      </c>
      <c r="AJ27"/>
      <c r="AK27"/>
      <c r="AL27"/>
      <c r="AM27"/>
      <c r="AN27"/>
    </row>
    <row r="28" spans="1:40" ht="19.5" customHeight="1">
      <c r="A28" s="677"/>
      <c r="B28" s="678"/>
      <c r="C28" s="683"/>
      <c r="D28" s="684"/>
      <c r="E28" s="690">
        <v>2</v>
      </c>
      <c r="F28" s="687" t="s">
        <v>83</v>
      </c>
      <c r="G28" s="688"/>
      <c r="H28" s="688"/>
      <c r="I28" s="688"/>
      <c r="J28" s="688"/>
      <c r="K28" s="689"/>
      <c r="L28" s="639" t="s">
        <v>680</v>
      </c>
      <c r="M28" s="640"/>
      <c r="N28" s="692"/>
      <c r="O28" s="693"/>
      <c r="P28" s="645" t="s">
        <v>683</v>
      </c>
      <c r="Q28" s="570"/>
      <c r="R28" s="569">
        <v>1</v>
      </c>
      <c r="S28" s="570"/>
      <c r="T28" s="569">
        <v>1</v>
      </c>
      <c r="U28" s="570"/>
      <c r="V28" s="569">
        <v>2</v>
      </c>
      <c r="W28" s="570"/>
      <c r="Y28" s="26"/>
      <c r="Z28" s="25">
        <v>8</v>
      </c>
      <c r="AA28" s="13" t="str">
        <f t="shared" ref="AA28:AA30" si="2">VLOOKUP(Z28,$AH$2:$AI$29,2,0)</f>
        <v>田口昇市</v>
      </c>
      <c r="AD28" s="6"/>
      <c r="AE28" s="6"/>
      <c r="AH28" s="7">
        <v>27</v>
      </c>
      <c r="AI28" s="8" t="s">
        <v>84</v>
      </c>
      <c r="AJ28"/>
      <c r="AK28"/>
      <c r="AL28"/>
      <c r="AM28"/>
      <c r="AN28"/>
    </row>
    <row r="29" spans="1:40" ht="19.5" customHeight="1">
      <c r="A29" s="677"/>
      <c r="B29" s="678"/>
      <c r="C29" s="683"/>
      <c r="D29" s="684"/>
      <c r="E29" s="691"/>
      <c r="F29" s="18" t="s">
        <v>79</v>
      </c>
      <c r="G29" s="588" t="s">
        <v>85</v>
      </c>
      <c r="H29" s="588"/>
      <c r="I29" s="588"/>
      <c r="J29" s="588"/>
      <c r="K29" s="19" t="s">
        <v>81</v>
      </c>
      <c r="L29" s="641"/>
      <c r="M29" s="642"/>
      <c r="N29" s="694"/>
      <c r="O29" s="695"/>
      <c r="P29" s="571"/>
      <c r="Q29" s="572"/>
      <c r="R29" s="571"/>
      <c r="S29" s="572"/>
      <c r="T29" s="571"/>
      <c r="U29" s="572"/>
      <c r="V29" s="571"/>
      <c r="W29" s="572"/>
      <c r="Y29" s="26"/>
      <c r="Z29" s="25"/>
      <c r="AD29" s="6"/>
      <c r="AE29" s="6"/>
      <c r="AH29" s="7">
        <v>28</v>
      </c>
      <c r="AI29" s="8" t="s">
        <v>86</v>
      </c>
      <c r="AJ29"/>
      <c r="AK29"/>
      <c r="AL29"/>
      <c r="AM29"/>
      <c r="AN29"/>
    </row>
    <row r="30" spans="1:40" ht="19.5" customHeight="1">
      <c r="A30" s="677"/>
      <c r="B30" s="678"/>
      <c r="C30" s="683"/>
      <c r="D30" s="684"/>
      <c r="E30" s="690">
        <v>3</v>
      </c>
      <c r="F30" s="577" t="s">
        <v>87</v>
      </c>
      <c r="G30" s="578"/>
      <c r="H30" s="578"/>
      <c r="I30" s="578"/>
      <c r="J30" s="578"/>
      <c r="K30" s="579"/>
      <c r="L30" s="569" t="s">
        <v>680</v>
      </c>
      <c r="M30" s="570"/>
      <c r="N30" s="645" t="s">
        <v>684</v>
      </c>
      <c r="O30" s="570"/>
      <c r="P30" s="692"/>
      <c r="Q30" s="693"/>
      <c r="R30" s="569">
        <v>0</v>
      </c>
      <c r="S30" s="570"/>
      <c r="T30" s="569">
        <v>2</v>
      </c>
      <c r="U30" s="570"/>
      <c r="V30" s="569">
        <v>3</v>
      </c>
      <c r="W30" s="570"/>
      <c r="Y30" s="26"/>
      <c r="Z30" s="25">
        <v>9</v>
      </c>
      <c r="AA30" s="13" t="str">
        <f t="shared" si="2"/>
        <v>小松澤豊宏</v>
      </c>
      <c r="AD30" s="6"/>
      <c r="AE30" s="6"/>
    </row>
    <row r="31" spans="1:40" ht="19.5" customHeight="1">
      <c r="A31" s="679"/>
      <c r="B31" s="680"/>
      <c r="C31" s="685"/>
      <c r="D31" s="686"/>
      <c r="E31" s="691"/>
      <c r="F31" s="18" t="s">
        <v>79</v>
      </c>
      <c r="G31" s="588" t="s">
        <v>85</v>
      </c>
      <c r="H31" s="588"/>
      <c r="I31" s="588"/>
      <c r="J31" s="588"/>
      <c r="K31" s="19" t="s">
        <v>81</v>
      </c>
      <c r="L31" s="571"/>
      <c r="M31" s="572"/>
      <c r="N31" s="571"/>
      <c r="O31" s="572"/>
      <c r="P31" s="694"/>
      <c r="Q31" s="695"/>
      <c r="R31" s="571"/>
      <c r="S31" s="572"/>
      <c r="T31" s="571"/>
      <c r="U31" s="572"/>
      <c r="V31" s="571"/>
      <c r="W31" s="572"/>
      <c r="Y31" s="26"/>
      <c r="Z31" s="25"/>
      <c r="AD31" s="6"/>
      <c r="AE31" s="6"/>
    </row>
    <row r="32" spans="1:40" ht="18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Y32" s="23"/>
      <c r="Z32" s="24"/>
      <c r="AD32" s="31"/>
      <c r="AE32" s="31"/>
      <c r="AF32" s="32"/>
      <c r="AG32" s="32"/>
      <c r="AH32" s="32"/>
      <c r="AI32" s="32"/>
    </row>
    <row r="33" spans="1:31" ht="19.5" customHeight="1">
      <c r="A33" s="622" t="s">
        <v>88</v>
      </c>
      <c r="B33" s="623"/>
      <c r="C33" s="623" t="s">
        <v>89</v>
      </c>
      <c r="D33" s="624"/>
      <c r="E33" s="669" t="s">
        <v>90</v>
      </c>
      <c r="F33" s="670"/>
      <c r="G33" s="670"/>
      <c r="H33" s="671"/>
      <c r="I33" s="631" t="s">
        <v>91</v>
      </c>
      <c r="J33" s="632"/>
      <c r="K33" s="633"/>
      <c r="L33" s="599" t="s">
        <v>92</v>
      </c>
      <c r="M33" s="614"/>
      <c r="N33" s="599" t="s">
        <v>93</v>
      </c>
      <c r="O33" s="614"/>
      <c r="P33" s="599" t="s">
        <v>94</v>
      </c>
      <c r="Q33" s="614"/>
      <c r="R33" s="595" t="s">
        <v>13</v>
      </c>
      <c r="S33" s="596"/>
      <c r="T33" s="599" t="s">
        <v>95</v>
      </c>
      <c r="U33" s="600"/>
      <c r="V33" s="599" t="s">
        <v>15</v>
      </c>
      <c r="W33" s="600"/>
      <c r="Y33" s="25"/>
      <c r="Z33" s="25"/>
      <c r="AD33" s="6"/>
      <c r="AE33" s="6"/>
    </row>
    <row r="34" spans="1:31" ht="19.5" customHeight="1">
      <c r="A34" s="622"/>
      <c r="B34" s="623"/>
      <c r="C34" s="623"/>
      <c r="D34" s="624"/>
      <c r="E34" s="672"/>
      <c r="F34" s="673"/>
      <c r="G34" s="673"/>
      <c r="H34" s="674"/>
      <c r="I34" s="14" t="s">
        <v>46</v>
      </c>
      <c r="J34" s="15">
        <v>4</v>
      </c>
      <c r="K34" s="16" t="s">
        <v>47</v>
      </c>
      <c r="L34" s="601"/>
      <c r="M34" s="615"/>
      <c r="N34" s="601"/>
      <c r="O34" s="615"/>
      <c r="P34" s="601"/>
      <c r="Q34" s="615"/>
      <c r="R34" s="597"/>
      <c r="S34" s="598"/>
      <c r="T34" s="601"/>
      <c r="U34" s="602"/>
      <c r="V34" s="601"/>
      <c r="W34" s="602"/>
      <c r="Y34" s="25"/>
      <c r="Z34" s="25"/>
      <c r="AD34" s="6"/>
      <c r="AE34" s="6"/>
    </row>
    <row r="35" spans="1:31" ht="19.5" customHeight="1">
      <c r="A35" s="675" t="s">
        <v>49</v>
      </c>
      <c r="B35" s="676"/>
      <c r="C35" s="681" t="s">
        <v>50</v>
      </c>
      <c r="D35" s="682"/>
      <c r="E35" s="575">
        <v>1</v>
      </c>
      <c r="F35" s="687" t="s">
        <v>96</v>
      </c>
      <c r="G35" s="688"/>
      <c r="H35" s="688"/>
      <c r="I35" s="688"/>
      <c r="J35" s="688"/>
      <c r="K35" s="689"/>
      <c r="L35" s="584"/>
      <c r="M35" s="585"/>
      <c r="N35" s="589" t="s">
        <v>685</v>
      </c>
      <c r="O35" s="590"/>
      <c r="P35" s="569" t="s">
        <v>676</v>
      </c>
      <c r="Q35" s="570"/>
      <c r="R35" s="569">
        <v>2</v>
      </c>
      <c r="S35" s="570"/>
      <c r="T35" s="569">
        <v>0</v>
      </c>
      <c r="U35" s="570"/>
      <c r="V35" s="569">
        <v>1</v>
      </c>
      <c r="W35" s="570"/>
      <c r="Y35" s="26"/>
      <c r="Z35" s="25">
        <v>10</v>
      </c>
      <c r="AA35" s="13" t="str">
        <f>VLOOKUP(Z35,$AH$2:$AI$29,2,0)</f>
        <v>長島秀明</v>
      </c>
      <c r="AD35" s="6"/>
      <c r="AE35" s="6"/>
    </row>
    <row r="36" spans="1:31" ht="19.5" customHeight="1">
      <c r="A36" s="677"/>
      <c r="B36" s="678"/>
      <c r="C36" s="683"/>
      <c r="D36" s="684"/>
      <c r="E36" s="576"/>
      <c r="F36" s="18" t="s">
        <v>36</v>
      </c>
      <c r="G36" s="644" t="s">
        <v>97</v>
      </c>
      <c r="H36" s="644"/>
      <c r="I36" s="644"/>
      <c r="J36" s="644"/>
      <c r="K36" s="19" t="s">
        <v>38</v>
      </c>
      <c r="L36" s="586"/>
      <c r="M36" s="587"/>
      <c r="N36" s="582"/>
      <c r="O36" s="591"/>
      <c r="P36" s="571"/>
      <c r="Q36" s="572"/>
      <c r="R36" s="571"/>
      <c r="S36" s="572"/>
      <c r="T36" s="571"/>
      <c r="U36" s="572"/>
      <c r="V36" s="571"/>
      <c r="W36" s="572"/>
      <c r="Y36" s="26"/>
      <c r="Z36" s="25"/>
      <c r="AD36" s="6"/>
      <c r="AE36" s="6"/>
    </row>
    <row r="37" spans="1:31" ht="19.5" customHeight="1">
      <c r="A37" s="677"/>
      <c r="B37" s="678"/>
      <c r="C37" s="683"/>
      <c r="D37" s="684"/>
      <c r="E37" s="575">
        <v>2</v>
      </c>
      <c r="F37" s="687" t="s">
        <v>98</v>
      </c>
      <c r="G37" s="688"/>
      <c r="H37" s="688"/>
      <c r="I37" s="688"/>
      <c r="J37" s="688"/>
      <c r="K37" s="689"/>
      <c r="L37" s="589" t="s">
        <v>686</v>
      </c>
      <c r="M37" s="590"/>
      <c r="N37" s="584"/>
      <c r="O37" s="585"/>
      <c r="P37" s="569" t="s">
        <v>676</v>
      </c>
      <c r="Q37" s="570"/>
      <c r="R37" s="569">
        <v>1</v>
      </c>
      <c r="S37" s="570"/>
      <c r="T37" s="569">
        <v>1</v>
      </c>
      <c r="U37" s="570"/>
      <c r="V37" s="569">
        <v>2</v>
      </c>
      <c r="W37" s="570"/>
      <c r="Y37" s="26"/>
      <c r="Z37" s="25">
        <v>11</v>
      </c>
      <c r="AA37" s="13" t="str">
        <f t="shared" ref="AA37:AA39" si="3">VLOOKUP(Z37,$AH$2:$AI$29,2,0)</f>
        <v>平塚　好紀</v>
      </c>
      <c r="AD37" s="6"/>
      <c r="AE37" s="6"/>
    </row>
    <row r="38" spans="1:31" ht="19.5" customHeight="1">
      <c r="A38" s="677"/>
      <c r="B38" s="678"/>
      <c r="C38" s="683"/>
      <c r="D38" s="684"/>
      <c r="E38" s="576"/>
      <c r="F38" s="18" t="s">
        <v>36</v>
      </c>
      <c r="G38" s="588" t="s">
        <v>37</v>
      </c>
      <c r="H38" s="588"/>
      <c r="I38" s="588"/>
      <c r="J38" s="588"/>
      <c r="K38" s="19" t="s">
        <v>38</v>
      </c>
      <c r="L38" s="582"/>
      <c r="M38" s="591"/>
      <c r="N38" s="586"/>
      <c r="O38" s="587"/>
      <c r="P38" s="571"/>
      <c r="Q38" s="572"/>
      <c r="R38" s="571"/>
      <c r="S38" s="572"/>
      <c r="T38" s="571"/>
      <c r="U38" s="572"/>
      <c r="V38" s="571"/>
      <c r="W38" s="572"/>
      <c r="Y38" s="26"/>
      <c r="Z38" s="25"/>
      <c r="AD38" s="6"/>
      <c r="AE38" s="6"/>
    </row>
    <row r="39" spans="1:31" ht="19.5" customHeight="1">
      <c r="A39" s="677"/>
      <c r="B39" s="678"/>
      <c r="C39" s="683"/>
      <c r="D39" s="684"/>
      <c r="E39" s="575">
        <v>3</v>
      </c>
      <c r="F39" s="577" t="s">
        <v>99</v>
      </c>
      <c r="G39" s="578"/>
      <c r="H39" s="578"/>
      <c r="I39" s="578"/>
      <c r="J39" s="578"/>
      <c r="K39" s="579"/>
      <c r="L39" s="569" t="s">
        <v>681</v>
      </c>
      <c r="M39" s="570"/>
      <c r="N39" s="569" t="s">
        <v>681</v>
      </c>
      <c r="O39" s="570"/>
      <c r="P39" s="584"/>
      <c r="Q39" s="585"/>
      <c r="R39" s="569">
        <v>0</v>
      </c>
      <c r="S39" s="570"/>
      <c r="T39" s="569">
        <v>2</v>
      </c>
      <c r="U39" s="570"/>
      <c r="V39" s="569">
        <v>3</v>
      </c>
      <c r="W39" s="570"/>
      <c r="Y39" s="26"/>
      <c r="Z39" s="25">
        <v>12</v>
      </c>
      <c r="AA39" s="13" t="str">
        <f t="shared" si="3"/>
        <v>鈴木　　守</v>
      </c>
      <c r="AD39" s="6"/>
      <c r="AE39" s="6"/>
    </row>
    <row r="40" spans="1:31" ht="19.5" customHeight="1">
      <c r="A40" s="679"/>
      <c r="B40" s="680"/>
      <c r="C40" s="685"/>
      <c r="D40" s="686"/>
      <c r="E40" s="576"/>
      <c r="F40" s="18" t="s">
        <v>100</v>
      </c>
      <c r="G40" s="574" t="s">
        <v>101</v>
      </c>
      <c r="H40" s="574"/>
      <c r="I40" s="574"/>
      <c r="J40" s="574"/>
      <c r="K40" s="19" t="s">
        <v>102</v>
      </c>
      <c r="L40" s="571"/>
      <c r="M40" s="572"/>
      <c r="N40" s="571"/>
      <c r="O40" s="572"/>
      <c r="P40" s="586"/>
      <c r="Q40" s="587"/>
      <c r="R40" s="571"/>
      <c r="S40" s="572"/>
      <c r="T40" s="571"/>
      <c r="U40" s="572"/>
      <c r="V40" s="571"/>
      <c r="W40" s="572"/>
      <c r="X40" s="26"/>
      <c r="Y40" s="26"/>
      <c r="AD40" s="6"/>
      <c r="AE40" s="6"/>
    </row>
    <row r="41" spans="1:31" ht="24" customHeight="1">
      <c r="A41" s="33"/>
      <c r="B41" s="33"/>
      <c r="C41" s="34"/>
      <c r="D41" s="34"/>
      <c r="E41" s="35"/>
      <c r="F41" s="36"/>
      <c r="G41" s="37"/>
      <c r="H41" s="38"/>
      <c r="I41" s="38"/>
      <c r="J41" s="38"/>
      <c r="K41" s="39"/>
      <c r="L41" s="40"/>
      <c r="M41" s="40"/>
      <c r="N41" s="40"/>
      <c r="O41" s="40"/>
      <c r="P41" s="26"/>
      <c r="Q41" s="26"/>
      <c r="R41" s="40"/>
      <c r="S41" s="40"/>
      <c r="T41" s="40"/>
      <c r="U41" s="40"/>
      <c r="V41" s="40"/>
      <c r="W41" s="40"/>
      <c r="X41" s="26"/>
      <c r="Y41" s="26"/>
    </row>
    <row r="42" spans="1:31" ht="19.5" customHeight="1">
      <c r="A42" s="661" t="s">
        <v>103</v>
      </c>
      <c r="B42" s="662"/>
      <c r="C42" s="665" t="s">
        <v>7</v>
      </c>
      <c r="D42" s="666"/>
      <c r="E42" s="669" t="s">
        <v>104</v>
      </c>
      <c r="F42" s="670"/>
      <c r="G42" s="670"/>
      <c r="H42" s="671"/>
      <c r="I42" s="631" t="s">
        <v>9</v>
      </c>
      <c r="J42" s="632"/>
      <c r="K42" s="633"/>
      <c r="L42" s="599" t="s">
        <v>105</v>
      </c>
      <c r="M42" s="600"/>
      <c r="N42" s="599" t="s">
        <v>106</v>
      </c>
      <c r="O42" s="600"/>
      <c r="P42" s="599" t="s">
        <v>107</v>
      </c>
      <c r="Q42" s="600"/>
      <c r="R42" s="599" t="s">
        <v>108</v>
      </c>
      <c r="S42" s="600"/>
      <c r="T42" s="599" t="s">
        <v>13</v>
      </c>
      <c r="U42" s="600"/>
      <c r="V42" s="599" t="s">
        <v>14</v>
      </c>
      <c r="W42" s="600"/>
      <c r="X42" s="599" t="s">
        <v>15</v>
      </c>
      <c r="Y42" s="600"/>
    </row>
    <row r="43" spans="1:31" ht="19.5" customHeight="1">
      <c r="A43" s="663"/>
      <c r="B43" s="664"/>
      <c r="C43" s="667"/>
      <c r="D43" s="668"/>
      <c r="E43" s="672"/>
      <c r="F43" s="673"/>
      <c r="G43" s="673"/>
      <c r="H43" s="674"/>
      <c r="I43" s="603" t="s">
        <v>109</v>
      </c>
      <c r="J43" s="604"/>
      <c r="K43" s="605"/>
      <c r="L43" s="601"/>
      <c r="M43" s="602"/>
      <c r="N43" s="601"/>
      <c r="O43" s="602"/>
      <c r="P43" s="601"/>
      <c r="Q43" s="602"/>
      <c r="R43" s="601"/>
      <c r="S43" s="602"/>
      <c r="T43" s="601"/>
      <c r="U43" s="602"/>
      <c r="V43" s="601"/>
      <c r="W43" s="602"/>
      <c r="X43" s="601"/>
      <c r="Y43" s="602"/>
    </row>
    <row r="44" spans="1:31" ht="21.75" customHeight="1">
      <c r="A44" s="593" t="s">
        <v>110</v>
      </c>
      <c r="B44" s="593"/>
      <c r="C44" s="594" t="s">
        <v>111</v>
      </c>
      <c r="D44" s="594"/>
      <c r="E44" s="575">
        <v>1</v>
      </c>
      <c r="F44" s="577" t="s">
        <v>112</v>
      </c>
      <c r="G44" s="578"/>
      <c r="H44" s="578"/>
      <c r="I44" s="578"/>
      <c r="J44" s="578"/>
      <c r="K44" s="579"/>
      <c r="L44" s="584"/>
      <c r="M44" s="585"/>
      <c r="N44" s="580" t="s">
        <v>682</v>
      </c>
      <c r="O44" s="581"/>
      <c r="P44" s="580" t="s">
        <v>682</v>
      </c>
      <c r="Q44" s="581"/>
      <c r="R44" s="580" t="s">
        <v>682</v>
      </c>
      <c r="S44" s="581"/>
      <c r="T44" s="580">
        <v>3</v>
      </c>
      <c r="U44" s="581"/>
      <c r="V44" s="580">
        <v>0</v>
      </c>
      <c r="W44" s="581"/>
      <c r="X44" s="580">
        <v>1</v>
      </c>
      <c r="Y44" s="581"/>
      <c r="Z44" s="13">
        <v>13</v>
      </c>
      <c r="AA44" s="13" t="str">
        <f>VLOOKUP(Z44,$AH$2:$AI$29,2,0)</f>
        <v>細 谷 直 生</v>
      </c>
    </row>
    <row r="45" spans="1:31" ht="21.75" customHeight="1">
      <c r="A45" s="593"/>
      <c r="B45" s="593"/>
      <c r="C45" s="594"/>
      <c r="D45" s="594"/>
      <c r="E45" s="576"/>
      <c r="F45" s="29" t="s">
        <v>59</v>
      </c>
      <c r="G45" s="588" t="s">
        <v>113</v>
      </c>
      <c r="H45" s="588"/>
      <c r="I45" s="588"/>
      <c r="J45" s="588"/>
      <c r="K45" s="30" t="s">
        <v>60</v>
      </c>
      <c r="L45" s="586"/>
      <c r="M45" s="587"/>
      <c r="N45" s="582"/>
      <c r="O45" s="583"/>
      <c r="P45" s="582"/>
      <c r="Q45" s="583"/>
      <c r="R45" s="582"/>
      <c r="S45" s="583"/>
      <c r="T45" s="582"/>
      <c r="U45" s="583"/>
      <c r="V45" s="582"/>
      <c r="W45" s="583"/>
      <c r="X45" s="582"/>
      <c r="Y45" s="583"/>
    </row>
    <row r="46" spans="1:31" ht="21.75" customHeight="1">
      <c r="A46" s="593"/>
      <c r="B46" s="593"/>
      <c r="C46" s="594"/>
      <c r="D46" s="594"/>
      <c r="E46" s="575">
        <v>2</v>
      </c>
      <c r="F46" s="577" t="s">
        <v>114</v>
      </c>
      <c r="G46" s="578"/>
      <c r="H46" s="578"/>
      <c r="I46" s="578"/>
      <c r="J46" s="578"/>
      <c r="K46" s="579"/>
      <c r="L46" s="620" t="s">
        <v>687</v>
      </c>
      <c r="M46" s="651"/>
      <c r="N46" s="584"/>
      <c r="O46" s="585"/>
      <c r="P46" s="580" t="s">
        <v>688</v>
      </c>
      <c r="Q46" s="581"/>
      <c r="R46" s="580" t="s">
        <v>688</v>
      </c>
      <c r="S46" s="581"/>
      <c r="T46" s="580">
        <v>2</v>
      </c>
      <c r="U46" s="581"/>
      <c r="V46" s="580">
        <v>1</v>
      </c>
      <c r="W46" s="581"/>
      <c r="X46" s="580">
        <v>2</v>
      </c>
      <c r="Y46" s="581"/>
      <c r="Z46" s="13">
        <v>14</v>
      </c>
      <c r="AA46" s="13" t="str">
        <f t="shared" ref="AA46" si="4">VLOOKUP(Z46,$AH$2:$AI$29,2,0)</f>
        <v>中島秀男</v>
      </c>
    </row>
    <row r="47" spans="1:31" ht="21.75" customHeight="1">
      <c r="A47" s="593"/>
      <c r="B47" s="593"/>
      <c r="C47" s="594"/>
      <c r="D47" s="594"/>
      <c r="E47" s="576"/>
      <c r="F47" s="18" t="s">
        <v>36</v>
      </c>
      <c r="G47" s="588" t="s">
        <v>37</v>
      </c>
      <c r="H47" s="588"/>
      <c r="I47" s="588"/>
      <c r="J47" s="588"/>
      <c r="K47" s="19" t="s">
        <v>38</v>
      </c>
      <c r="L47" s="652"/>
      <c r="M47" s="653"/>
      <c r="N47" s="586"/>
      <c r="O47" s="587"/>
      <c r="P47" s="582"/>
      <c r="Q47" s="583"/>
      <c r="R47" s="582"/>
      <c r="S47" s="583"/>
      <c r="T47" s="655"/>
      <c r="U47" s="656"/>
      <c r="V47" s="655"/>
      <c r="W47" s="656"/>
      <c r="X47" s="655"/>
      <c r="Y47" s="656"/>
    </row>
    <row r="48" spans="1:31" ht="21.75" customHeight="1">
      <c r="A48" s="593"/>
      <c r="B48" s="593"/>
      <c r="C48" s="594"/>
      <c r="D48" s="594"/>
      <c r="E48" s="575">
        <v>3</v>
      </c>
      <c r="F48" s="577" t="s">
        <v>115</v>
      </c>
      <c r="G48" s="578"/>
      <c r="H48" s="578"/>
      <c r="I48" s="578"/>
      <c r="J48" s="578"/>
      <c r="K48" s="579"/>
      <c r="L48" s="620" t="s">
        <v>689</v>
      </c>
      <c r="M48" s="651"/>
      <c r="N48" s="620" t="s">
        <v>689</v>
      </c>
      <c r="O48" s="651"/>
      <c r="P48" s="654"/>
      <c r="Q48" s="654"/>
      <c r="R48" s="580" t="s">
        <v>688</v>
      </c>
      <c r="S48" s="581"/>
      <c r="T48" s="621">
        <v>1</v>
      </c>
      <c r="U48" s="621"/>
      <c r="V48" s="621">
        <v>2</v>
      </c>
      <c r="W48" s="621"/>
      <c r="X48" s="621">
        <v>3</v>
      </c>
      <c r="Y48" s="621"/>
      <c r="Z48" s="13">
        <v>15</v>
      </c>
      <c r="AA48" s="13" t="str">
        <f>VLOOKUP(Z48,$AH$2:$AI$29,2,0)</f>
        <v>牛崎智晴</v>
      </c>
    </row>
    <row r="49" spans="1:27" ht="21.75" customHeight="1">
      <c r="A49" s="593"/>
      <c r="B49" s="593"/>
      <c r="C49" s="594"/>
      <c r="D49" s="594"/>
      <c r="E49" s="576"/>
      <c r="F49" s="18" t="s">
        <v>36</v>
      </c>
      <c r="G49" s="644" t="s">
        <v>116</v>
      </c>
      <c r="H49" s="644"/>
      <c r="I49" s="644"/>
      <c r="J49" s="644"/>
      <c r="K49" s="19" t="s">
        <v>38</v>
      </c>
      <c r="L49" s="652"/>
      <c r="M49" s="653"/>
      <c r="N49" s="652"/>
      <c r="O49" s="653"/>
      <c r="P49" s="654"/>
      <c r="Q49" s="654"/>
      <c r="R49" s="582"/>
      <c r="S49" s="583"/>
      <c r="T49" s="621"/>
      <c r="U49" s="621"/>
      <c r="V49" s="621"/>
      <c r="W49" s="621"/>
      <c r="X49" s="621"/>
      <c r="Y49" s="621"/>
    </row>
    <row r="50" spans="1:27" ht="21.75" customHeight="1">
      <c r="A50" s="593"/>
      <c r="B50" s="593"/>
      <c r="C50" s="594"/>
      <c r="D50" s="594"/>
      <c r="E50" s="575">
        <v>4</v>
      </c>
      <c r="F50" s="577" t="s">
        <v>117</v>
      </c>
      <c r="G50" s="578"/>
      <c r="H50" s="578"/>
      <c r="I50" s="578"/>
      <c r="J50" s="578"/>
      <c r="K50" s="579"/>
      <c r="L50" s="620" t="s">
        <v>689</v>
      </c>
      <c r="M50" s="651"/>
      <c r="N50" s="620" t="s">
        <v>689</v>
      </c>
      <c r="O50" s="651"/>
      <c r="P50" s="620" t="s">
        <v>689</v>
      </c>
      <c r="Q50" s="651"/>
      <c r="R50" s="654"/>
      <c r="S50" s="654"/>
      <c r="T50" s="621">
        <v>0</v>
      </c>
      <c r="U50" s="621"/>
      <c r="V50" s="621">
        <v>3</v>
      </c>
      <c r="W50" s="621"/>
      <c r="X50" s="621">
        <v>4</v>
      </c>
      <c r="Y50" s="621"/>
      <c r="Z50" s="13">
        <v>16</v>
      </c>
      <c r="AA50" s="13" t="str">
        <f t="shared" ref="AA50" si="5">VLOOKUP(Z50,$AH$2:$AI$29,2,0)</f>
        <v>小林芳美</v>
      </c>
    </row>
    <row r="51" spans="1:27" ht="21.75" customHeight="1">
      <c r="A51" s="593"/>
      <c r="B51" s="593"/>
      <c r="C51" s="594"/>
      <c r="D51" s="594"/>
      <c r="E51" s="576"/>
      <c r="F51" s="18" t="s">
        <v>36</v>
      </c>
      <c r="G51" s="574" t="s">
        <v>101</v>
      </c>
      <c r="H51" s="574"/>
      <c r="I51" s="574"/>
      <c r="J51" s="574"/>
      <c r="K51" s="19" t="s">
        <v>38</v>
      </c>
      <c r="L51" s="652"/>
      <c r="M51" s="653"/>
      <c r="N51" s="652"/>
      <c r="O51" s="653"/>
      <c r="P51" s="652"/>
      <c r="Q51" s="653"/>
      <c r="R51" s="654"/>
      <c r="S51" s="654"/>
      <c r="T51" s="621"/>
      <c r="U51" s="621"/>
      <c r="V51" s="621"/>
      <c r="W51" s="621"/>
      <c r="X51" s="621"/>
      <c r="Y51" s="621"/>
    </row>
    <row r="52" spans="1:27" ht="18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7" ht="19.5" customHeight="1">
      <c r="A53" s="622" t="s">
        <v>6</v>
      </c>
      <c r="B53" s="623"/>
      <c r="C53" s="623" t="s">
        <v>7</v>
      </c>
      <c r="D53" s="624"/>
      <c r="E53" s="657" t="s">
        <v>118</v>
      </c>
      <c r="F53" s="658"/>
      <c r="G53" s="658"/>
      <c r="H53" s="658"/>
      <c r="I53" s="631" t="s">
        <v>9</v>
      </c>
      <c r="J53" s="632"/>
      <c r="K53" s="633"/>
      <c r="L53" s="599" t="s">
        <v>119</v>
      </c>
      <c r="M53" s="614"/>
      <c r="N53" s="599" t="s">
        <v>94</v>
      </c>
      <c r="O53" s="614"/>
      <c r="P53" s="599" t="s">
        <v>120</v>
      </c>
      <c r="Q53" s="614"/>
      <c r="R53" s="599" t="s">
        <v>121</v>
      </c>
      <c r="S53" s="614"/>
      <c r="T53" s="599" t="s">
        <v>13</v>
      </c>
      <c r="U53" s="600"/>
      <c r="V53" s="599" t="s">
        <v>14</v>
      </c>
      <c r="W53" s="600"/>
      <c r="X53" s="643" t="s">
        <v>15</v>
      </c>
      <c r="Y53" s="643"/>
    </row>
    <row r="54" spans="1:27" ht="19.5" customHeight="1">
      <c r="A54" s="622"/>
      <c r="B54" s="623"/>
      <c r="C54" s="623"/>
      <c r="D54" s="624"/>
      <c r="E54" s="659"/>
      <c r="F54" s="660"/>
      <c r="G54" s="660"/>
      <c r="H54" s="660"/>
      <c r="I54" s="603" t="s">
        <v>122</v>
      </c>
      <c r="J54" s="604"/>
      <c r="K54" s="605"/>
      <c r="L54" s="601"/>
      <c r="M54" s="615"/>
      <c r="N54" s="601"/>
      <c r="O54" s="615"/>
      <c r="P54" s="601"/>
      <c r="Q54" s="615"/>
      <c r="R54" s="601"/>
      <c r="S54" s="615"/>
      <c r="T54" s="601"/>
      <c r="U54" s="602"/>
      <c r="V54" s="601"/>
      <c r="W54" s="602"/>
      <c r="X54" s="643"/>
      <c r="Y54" s="643"/>
    </row>
    <row r="55" spans="1:27" ht="21.75" customHeight="1">
      <c r="A55" s="593" t="s">
        <v>123</v>
      </c>
      <c r="B55" s="593"/>
      <c r="C55" s="594" t="s">
        <v>124</v>
      </c>
      <c r="D55" s="594"/>
      <c r="E55" s="575">
        <v>1</v>
      </c>
      <c r="F55" s="577" t="s">
        <v>125</v>
      </c>
      <c r="G55" s="578"/>
      <c r="H55" s="578"/>
      <c r="I55" s="578"/>
      <c r="J55" s="578"/>
      <c r="K55" s="579"/>
      <c r="L55" s="584"/>
      <c r="M55" s="585"/>
      <c r="N55" s="569" t="s">
        <v>677</v>
      </c>
      <c r="O55" s="570"/>
      <c r="P55" s="645" t="s">
        <v>677</v>
      </c>
      <c r="Q55" s="570"/>
      <c r="R55" s="646"/>
      <c r="S55" s="607"/>
      <c r="T55" s="569">
        <v>2</v>
      </c>
      <c r="U55" s="570"/>
      <c r="V55" s="569">
        <v>0</v>
      </c>
      <c r="W55" s="570"/>
      <c r="X55" s="569">
        <v>1</v>
      </c>
      <c r="Y55" s="570"/>
      <c r="Z55" s="13">
        <v>17</v>
      </c>
      <c r="AA55" s="13" t="str">
        <f>VLOOKUP(Z55,$AH$2:$AI$29,2,0)</f>
        <v>藤井和彦</v>
      </c>
    </row>
    <row r="56" spans="1:27" ht="21.75" customHeight="1">
      <c r="A56" s="593"/>
      <c r="B56" s="593"/>
      <c r="C56" s="594"/>
      <c r="D56" s="594"/>
      <c r="E56" s="576"/>
      <c r="F56" s="18" t="s">
        <v>100</v>
      </c>
      <c r="G56" s="592" t="s">
        <v>126</v>
      </c>
      <c r="H56" s="592"/>
      <c r="I56" s="592"/>
      <c r="J56" s="592"/>
      <c r="K56" s="19" t="s">
        <v>102</v>
      </c>
      <c r="L56" s="586"/>
      <c r="M56" s="587"/>
      <c r="N56" s="571"/>
      <c r="O56" s="572"/>
      <c r="P56" s="571"/>
      <c r="Q56" s="572"/>
      <c r="R56" s="608"/>
      <c r="S56" s="609"/>
      <c r="T56" s="571"/>
      <c r="U56" s="572"/>
      <c r="V56" s="571"/>
      <c r="W56" s="572"/>
      <c r="X56" s="571"/>
      <c r="Y56" s="572"/>
    </row>
    <row r="57" spans="1:27" ht="21.75" customHeight="1">
      <c r="A57" s="593"/>
      <c r="B57" s="593"/>
      <c r="C57" s="594"/>
      <c r="D57" s="594"/>
      <c r="E57" s="575">
        <v>2</v>
      </c>
      <c r="F57" s="577" t="s">
        <v>127</v>
      </c>
      <c r="G57" s="578"/>
      <c r="H57" s="578"/>
      <c r="I57" s="578"/>
      <c r="J57" s="578"/>
      <c r="K57" s="579"/>
      <c r="L57" s="569" t="s">
        <v>691</v>
      </c>
      <c r="M57" s="570"/>
      <c r="N57" s="584"/>
      <c r="O57" s="585"/>
      <c r="P57" s="645" t="s">
        <v>692</v>
      </c>
      <c r="Q57" s="570"/>
      <c r="R57" s="606"/>
      <c r="S57" s="607"/>
      <c r="T57" s="569">
        <v>1</v>
      </c>
      <c r="U57" s="570"/>
      <c r="V57" s="569">
        <v>1</v>
      </c>
      <c r="W57" s="570"/>
      <c r="X57" s="569">
        <v>2</v>
      </c>
      <c r="Y57" s="570"/>
      <c r="Z57" s="13">
        <v>18</v>
      </c>
      <c r="AA57" s="13" t="str">
        <f t="shared" ref="AA57" si="6">VLOOKUP(Z57,$AH$2:$AI$29,2,0)</f>
        <v>鈴木貴夫</v>
      </c>
    </row>
    <row r="58" spans="1:27" ht="21.75" customHeight="1">
      <c r="A58" s="593"/>
      <c r="B58" s="593"/>
      <c r="C58" s="594"/>
      <c r="D58" s="594"/>
      <c r="E58" s="576"/>
      <c r="F58" s="18" t="s">
        <v>36</v>
      </c>
      <c r="G58" s="644" t="s">
        <v>128</v>
      </c>
      <c r="H58" s="644"/>
      <c r="I58" s="644"/>
      <c r="J58" s="644"/>
      <c r="K58" s="19" t="s">
        <v>38</v>
      </c>
      <c r="L58" s="571"/>
      <c r="M58" s="572"/>
      <c r="N58" s="586"/>
      <c r="O58" s="587"/>
      <c r="P58" s="571"/>
      <c r="Q58" s="572"/>
      <c r="R58" s="608"/>
      <c r="S58" s="609"/>
      <c r="T58" s="571"/>
      <c r="U58" s="572"/>
      <c r="V58" s="571"/>
      <c r="W58" s="572"/>
      <c r="X58" s="571"/>
      <c r="Y58" s="572"/>
    </row>
    <row r="59" spans="1:27" ht="21.75" customHeight="1">
      <c r="A59" s="593"/>
      <c r="B59" s="593"/>
      <c r="C59" s="594"/>
      <c r="D59" s="594"/>
      <c r="E59" s="575">
        <v>3</v>
      </c>
      <c r="F59" s="577" t="s">
        <v>129</v>
      </c>
      <c r="G59" s="578"/>
      <c r="H59" s="578"/>
      <c r="I59" s="578"/>
      <c r="J59" s="578"/>
      <c r="K59" s="579"/>
      <c r="L59" s="639" t="s">
        <v>691</v>
      </c>
      <c r="M59" s="640"/>
      <c r="N59" s="634" t="s">
        <v>693</v>
      </c>
      <c r="O59" s="570"/>
      <c r="P59" s="584"/>
      <c r="Q59" s="585"/>
      <c r="R59" s="610"/>
      <c r="S59" s="611"/>
      <c r="T59" s="569">
        <v>0</v>
      </c>
      <c r="U59" s="570"/>
      <c r="V59" s="569">
        <v>2</v>
      </c>
      <c r="W59" s="570"/>
      <c r="X59" s="569">
        <v>3</v>
      </c>
      <c r="Y59" s="570"/>
      <c r="Z59" s="13">
        <v>19</v>
      </c>
      <c r="AA59" s="13" t="str">
        <f>VLOOKUP(Z59,$AH$2:$AI$29,2,0)</f>
        <v>馳川　清</v>
      </c>
    </row>
    <row r="60" spans="1:27" ht="21.75" customHeight="1">
      <c r="A60" s="593"/>
      <c r="B60" s="593"/>
      <c r="C60" s="594"/>
      <c r="D60" s="594"/>
      <c r="E60" s="576"/>
      <c r="F60" s="18" t="s">
        <v>36</v>
      </c>
      <c r="G60" s="574" t="s">
        <v>101</v>
      </c>
      <c r="H60" s="574"/>
      <c r="I60" s="574"/>
      <c r="J60" s="574"/>
      <c r="K60" s="19" t="s">
        <v>38</v>
      </c>
      <c r="L60" s="641"/>
      <c r="M60" s="642"/>
      <c r="N60" s="571"/>
      <c r="O60" s="572"/>
      <c r="P60" s="586"/>
      <c r="Q60" s="587"/>
      <c r="R60" s="612"/>
      <c r="S60" s="613"/>
      <c r="T60" s="571"/>
      <c r="U60" s="572"/>
      <c r="V60" s="571"/>
      <c r="W60" s="572"/>
      <c r="X60" s="571"/>
      <c r="Y60" s="572"/>
    </row>
    <row r="61" spans="1:27" ht="21.75" customHeight="1">
      <c r="A61" s="593"/>
      <c r="B61" s="593"/>
      <c r="C61" s="594"/>
      <c r="D61" s="594"/>
      <c r="E61" s="575">
        <v>4</v>
      </c>
      <c r="F61" s="577" t="s">
        <v>130</v>
      </c>
      <c r="G61" s="578"/>
      <c r="H61" s="578"/>
      <c r="I61" s="578"/>
      <c r="J61" s="578"/>
      <c r="K61" s="579"/>
      <c r="L61" s="639" t="s">
        <v>690</v>
      </c>
      <c r="M61" s="640"/>
      <c r="N61" s="606"/>
      <c r="O61" s="607"/>
      <c r="P61" s="610"/>
      <c r="Q61" s="611"/>
      <c r="R61" s="584"/>
      <c r="S61" s="585"/>
      <c r="T61" s="610"/>
      <c r="U61" s="611"/>
      <c r="V61" s="610"/>
      <c r="W61" s="611"/>
      <c r="X61" s="610"/>
      <c r="Y61" s="611"/>
      <c r="Z61" s="13">
        <v>20</v>
      </c>
      <c r="AA61" s="13" t="str">
        <f t="shared" ref="AA61" si="7">VLOOKUP(Z61,$AH$2:$AI$29,2,0)</f>
        <v>星　光晴</v>
      </c>
    </row>
    <row r="62" spans="1:27" ht="21.75" customHeight="1">
      <c r="A62" s="593"/>
      <c r="B62" s="593"/>
      <c r="C62" s="594"/>
      <c r="D62" s="594"/>
      <c r="E62" s="576"/>
      <c r="F62" s="18" t="s">
        <v>36</v>
      </c>
      <c r="G62" s="588" t="s">
        <v>37</v>
      </c>
      <c r="H62" s="588"/>
      <c r="I62" s="588"/>
      <c r="J62" s="588"/>
      <c r="K62" s="19" t="s">
        <v>38</v>
      </c>
      <c r="L62" s="641"/>
      <c r="M62" s="642"/>
      <c r="N62" s="608"/>
      <c r="O62" s="609"/>
      <c r="P62" s="612"/>
      <c r="Q62" s="613"/>
      <c r="R62" s="586"/>
      <c r="S62" s="587"/>
      <c r="T62" s="612"/>
      <c r="U62" s="613"/>
      <c r="V62" s="612"/>
      <c r="W62" s="613"/>
      <c r="X62" s="612"/>
      <c r="Y62" s="613"/>
    </row>
    <row r="63" spans="1:27" ht="23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7" ht="19.5" customHeight="1">
      <c r="A64" s="622" t="s">
        <v>6</v>
      </c>
      <c r="B64" s="623"/>
      <c r="C64" s="623" t="s">
        <v>7</v>
      </c>
      <c r="D64" s="624"/>
      <c r="E64" s="647" t="s">
        <v>131</v>
      </c>
      <c r="F64" s="648"/>
      <c r="G64" s="648"/>
      <c r="H64" s="648"/>
      <c r="I64" s="631" t="s">
        <v>9</v>
      </c>
      <c r="J64" s="632"/>
      <c r="K64" s="633"/>
      <c r="L64" s="599" t="s">
        <v>132</v>
      </c>
      <c r="M64" s="614"/>
      <c r="N64" s="599" t="s">
        <v>133</v>
      </c>
      <c r="O64" s="614"/>
      <c r="P64" s="595" t="s">
        <v>134</v>
      </c>
      <c r="Q64" s="596"/>
      <c r="R64" s="599" t="s">
        <v>135</v>
      </c>
      <c r="S64" s="600"/>
      <c r="T64" s="599" t="s">
        <v>13</v>
      </c>
      <c r="U64" s="600"/>
      <c r="V64" s="643" t="s">
        <v>14</v>
      </c>
      <c r="W64" s="643"/>
      <c r="X64" s="643" t="s">
        <v>15</v>
      </c>
      <c r="Y64" s="643"/>
    </row>
    <row r="65" spans="1:27" ht="19.5" customHeight="1">
      <c r="A65" s="622"/>
      <c r="B65" s="623"/>
      <c r="C65" s="623"/>
      <c r="D65" s="624"/>
      <c r="E65" s="649"/>
      <c r="F65" s="650"/>
      <c r="G65" s="650"/>
      <c r="H65" s="650"/>
      <c r="I65" s="603" t="s">
        <v>136</v>
      </c>
      <c r="J65" s="604"/>
      <c r="K65" s="605"/>
      <c r="L65" s="601"/>
      <c r="M65" s="615"/>
      <c r="N65" s="601"/>
      <c r="O65" s="615"/>
      <c r="P65" s="597"/>
      <c r="Q65" s="598"/>
      <c r="R65" s="601"/>
      <c r="S65" s="602"/>
      <c r="T65" s="601"/>
      <c r="U65" s="602"/>
      <c r="V65" s="643"/>
      <c r="W65" s="643"/>
      <c r="X65" s="643"/>
      <c r="Y65" s="643"/>
    </row>
    <row r="66" spans="1:27" ht="21.75" customHeight="1">
      <c r="A66" s="593" t="s">
        <v>123</v>
      </c>
      <c r="B66" s="593"/>
      <c r="C66" s="594" t="s">
        <v>124</v>
      </c>
      <c r="D66" s="594"/>
      <c r="E66" s="619">
        <v>1</v>
      </c>
      <c r="F66" s="577" t="s">
        <v>137</v>
      </c>
      <c r="G66" s="578"/>
      <c r="H66" s="578"/>
      <c r="I66" s="578"/>
      <c r="J66" s="578"/>
      <c r="K66" s="579"/>
      <c r="L66" s="584"/>
      <c r="M66" s="585"/>
      <c r="N66" s="606"/>
      <c r="O66" s="607"/>
      <c r="P66" s="620" t="s">
        <v>694</v>
      </c>
      <c r="Q66" s="581"/>
      <c r="R66" s="620" t="s">
        <v>692</v>
      </c>
      <c r="S66" s="581"/>
      <c r="T66" s="621">
        <v>2</v>
      </c>
      <c r="U66" s="621"/>
      <c r="V66" s="621">
        <v>0</v>
      </c>
      <c r="W66" s="621"/>
      <c r="X66" s="621">
        <v>1</v>
      </c>
      <c r="Y66" s="621"/>
      <c r="Z66" s="13">
        <v>21</v>
      </c>
      <c r="AA66" s="13" t="str">
        <f>VLOOKUP(Z66,$AH$2:$AI$29,2,0)</f>
        <v>張替　明</v>
      </c>
    </row>
    <row r="67" spans="1:27" ht="21.75" customHeight="1">
      <c r="A67" s="593"/>
      <c r="B67" s="593"/>
      <c r="C67" s="594"/>
      <c r="D67" s="594"/>
      <c r="E67" s="619"/>
      <c r="F67" s="18" t="s">
        <v>36</v>
      </c>
      <c r="G67" s="588" t="s">
        <v>37</v>
      </c>
      <c r="H67" s="588"/>
      <c r="I67" s="588"/>
      <c r="J67" s="588"/>
      <c r="K67" s="19" t="s">
        <v>38</v>
      </c>
      <c r="L67" s="586"/>
      <c r="M67" s="587"/>
      <c r="N67" s="608"/>
      <c r="O67" s="609"/>
      <c r="P67" s="582"/>
      <c r="Q67" s="583"/>
      <c r="R67" s="582"/>
      <c r="S67" s="583"/>
      <c r="T67" s="621"/>
      <c r="U67" s="621"/>
      <c r="V67" s="621"/>
      <c r="W67" s="621"/>
      <c r="X67" s="621"/>
      <c r="Y67" s="621"/>
    </row>
    <row r="68" spans="1:27" ht="21.75" customHeight="1">
      <c r="A68" s="593"/>
      <c r="B68" s="593"/>
      <c r="C68" s="594"/>
      <c r="D68" s="594"/>
      <c r="E68" s="619">
        <v>2</v>
      </c>
      <c r="F68" s="577" t="s">
        <v>138</v>
      </c>
      <c r="G68" s="578"/>
      <c r="H68" s="578"/>
      <c r="I68" s="578"/>
      <c r="J68" s="578"/>
      <c r="K68" s="579"/>
      <c r="L68" s="606"/>
      <c r="M68" s="607"/>
      <c r="N68" s="584"/>
      <c r="O68" s="585"/>
      <c r="P68" s="606"/>
      <c r="Q68" s="607"/>
      <c r="R68" s="610"/>
      <c r="S68" s="611"/>
      <c r="T68" s="610"/>
      <c r="U68" s="611"/>
      <c r="V68" s="610"/>
      <c r="W68" s="611"/>
      <c r="X68" s="610"/>
      <c r="Y68" s="611"/>
      <c r="Z68" s="13">
        <v>22</v>
      </c>
      <c r="AA68" s="13" t="str">
        <f t="shared" ref="AA68" si="8">VLOOKUP(Z68,$AH$2:$AI$29,2,0)</f>
        <v>吉海美代子</v>
      </c>
    </row>
    <row r="69" spans="1:27" ht="21.75" customHeight="1">
      <c r="A69" s="593"/>
      <c r="B69" s="593"/>
      <c r="C69" s="594"/>
      <c r="D69" s="594"/>
      <c r="E69" s="619"/>
      <c r="F69" s="29" t="s">
        <v>59</v>
      </c>
      <c r="G69" s="592" t="s">
        <v>139</v>
      </c>
      <c r="H69" s="592"/>
      <c r="I69" s="592"/>
      <c r="J69" s="592"/>
      <c r="K69" s="30" t="s">
        <v>60</v>
      </c>
      <c r="L69" s="608"/>
      <c r="M69" s="609"/>
      <c r="N69" s="586"/>
      <c r="O69" s="587"/>
      <c r="P69" s="608"/>
      <c r="Q69" s="609"/>
      <c r="R69" s="612"/>
      <c r="S69" s="613"/>
      <c r="T69" s="612"/>
      <c r="U69" s="613"/>
      <c r="V69" s="612"/>
      <c r="W69" s="613"/>
      <c r="X69" s="612"/>
      <c r="Y69" s="613"/>
    </row>
    <row r="70" spans="1:27" ht="21.75" customHeight="1">
      <c r="A70" s="593"/>
      <c r="B70" s="593"/>
      <c r="C70" s="594"/>
      <c r="D70" s="594"/>
      <c r="E70" s="619">
        <v>3</v>
      </c>
      <c r="F70" s="577" t="s">
        <v>140</v>
      </c>
      <c r="G70" s="578"/>
      <c r="H70" s="578"/>
      <c r="I70" s="578"/>
      <c r="J70" s="578"/>
      <c r="K70" s="579"/>
      <c r="L70" s="634" t="s">
        <v>695</v>
      </c>
      <c r="M70" s="570"/>
      <c r="N70" s="606"/>
      <c r="O70" s="607"/>
      <c r="P70" s="584"/>
      <c r="Q70" s="585"/>
      <c r="R70" s="569" t="s">
        <v>677</v>
      </c>
      <c r="S70" s="570"/>
      <c r="T70" s="580">
        <v>1</v>
      </c>
      <c r="U70" s="581"/>
      <c r="V70" s="580">
        <v>1</v>
      </c>
      <c r="W70" s="581"/>
      <c r="X70" s="580">
        <v>2</v>
      </c>
      <c r="Y70" s="581"/>
      <c r="Z70" s="13">
        <v>23</v>
      </c>
      <c r="AA70" s="13" t="str">
        <f>VLOOKUP(Z70,$AH$2:$AI$29,2,0)</f>
        <v>長田広子</v>
      </c>
    </row>
    <row r="71" spans="1:27" ht="21.75" customHeight="1">
      <c r="A71" s="593"/>
      <c r="B71" s="593"/>
      <c r="C71" s="594"/>
      <c r="D71" s="594"/>
      <c r="E71" s="619"/>
      <c r="F71" s="18" t="s">
        <v>36</v>
      </c>
      <c r="G71" s="588" t="s">
        <v>37</v>
      </c>
      <c r="H71" s="588"/>
      <c r="I71" s="588"/>
      <c r="J71" s="588"/>
      <c r="K71" s="19" t="s">
        <v>38</v>
      </c>
      <c r="L71" s="571"/>
      <c r="M71" s="572"/>
      <c r="N71" s="608"/>
      <c r="O71" s="609"/>
      <c r="P71" s="586"/>
      <c r="Q71" s="587"/>
      <c r="R71" s="571"/>
      <c r="S71" s="572"/>
      <c r="T71" s="582"/>
      <c r="U71" s="583"/>
      <c r="V71" s="582"/>
      <c r="W71" s="583"/>
      <c r="X71" s="582"/>
      <c r="Y71" s="583"/>
    </row>
    <row r="72" spans="1:27" ht="21.75" customHeight="1">
      <c r="A72" s="593"/>
      <c r="B72" s="593"/>
      <c r="C72" s="594"/>
      <c r="D72" s="594"/>
      <c r="E72" s="619">
        <v>4</v>
      </c>
      <c r="F72" s="577" t="s">
        <v>141</v>
      </c>
      <c r="G72" s="578"/>
      <c r="H72" s="578"/>
      <c r="I72" s="578"/>
      <c r="J72" s="578"/>
      <c r="K72" s="579"/>
      <c r="L72" s="634" t="s">
        <v>693</v>
      </c>
      <c r="M72" s="570"/>
      <c r="N72" s="606"/>
      <c r="O72" s="607"/>
      <c r="P72" s="620" t="s">
        <v>696</v>
      </c>
      <c r="Q72" s="581"/>
      <c r="R72" s="635"/>
      <c r="S72" s="636"/>
      <c r="T72" s="580">
        <v>0</v>
      </c>
      <c r="U72" s="581"/>
      <c r="V72" s="580">
        <v>2</v>
      </c>
      <c r="W72" s="581"/>
      <c r="X72" s="580">
        <v>3</v>
      </c>
      <c r="Y72" s="581"/>
      <c r="Z72" s="13">
        <v>24</v>
      </c>
      <c r="AA72" s="13" t="str">
        <f t="shared" ref="AA72" si="9">VLOOKUP(Z72,$AH$2:$AI$29,2,0)</f>
        <v>水野谷夏希</v>
      </c>
    </row>
    <row r="73" spans="1:27" ht="21.75" customHeight="1">
      <c r="A73" s="593"/>
      <c r="B73" s="593"/>
      <c r="C73" s="594"/>
      <c r="D73" s="594"/>
      <c r="E73" s="619"/>
      <c r="F73" s="18" t="s">
        <v>36</v>
      </c>
      <c r="G73" s="574" t="s">
        <v>101</v>
      </c>
      <c r="H73" s="574"/>
      <c r="I73" s="574"/>
      <c r="J73" s="574"/>
      <c r="K73" s="19" t="s">
        <v>38</v>
      </c>
      <c r="L73" s="571"/>
      <c r="M73" s="572"/>
      <c r="N73" s="608"/>
      <c r="O73" s="609"/>
      <c r="P73" s="582"/>
      <c r="Q73" s="583"/>
      <c r="R73" s="637"/>
      <c r="S73" s="638"/>
      <c r="T73" s="582"/>
      <c r="U73" s="583"/>
      <c r="V73" s="582"/>
      <c r="W73" s="583"/>
      <c r="X73" s="582"/>
      <c r="Y73" s="583"/>
    </row>
    <row r="74" spans="1:27" ht="36" customHeight="1">
      <c r="A74" s="33"/>
      <c r="B74" s="33"/>
      <c r="C74" s="34"/>
      <c r="D74" s="34"/>
      <c r="E74" s="41"/>
      <c r="F74" s="36"/>
      <c r="G74" s="42"/>
      <c r="H74" s="42"/>
      <c r="I74" s="42"/>
      <c r="J74" s="42"/>
      <c r="K74" s="39"/>
      <c r="L74" s="40"/>
      <c r="M74" s="40"/>
      <c r="N74" s="40"/>
      <c r="O74" s="40"/>
      <c r="P74" s="26"/>
      <c r="Q74" s="26"/>
      <c r="R74" s="40"/>
      <c r="S74" s="40"/>
      <c r="T74" s="26"/>
      <c r="U74" s="26"/>
      <c r="V74" s="26"/>
      <c r="W74" s="26"/>
      <c r="X74" s="26"/>
      <c r="Y74" s="26"/>
    </row>
    <row r="75" spans="1:27" ht="19.5" customHeight="1">
      <c r="A75" s="622" t="s">
        <v>6</v>
      </c>
      <c r="B75" s="623"/>
      <c r="C75" s="623" t="s">
        <v>7</v>
      </c>
      <c r="D75" s="624"/>
      <c r="E75" s="625" t="s">
        <v>142</v>
      </c>
      <c r="F75" s="626"/>
      <c r="G75" s="626"/>
      <c r="H75" s="627"/>
      <c r="I75" s="631" t="s">
        <v>9</v>
      </c>
      <c r="J75" s="632"/>
      <c r="K75" s="633"/>
      <c r="L75" s="599" t="s">
        <v>143</v>
      </c>
      <c r="M75" s="614"/>
      <c r="N75" s="599" t="s">
        <v>144</v>
      </c>
      <c r="O75" s="614"/>
      <c r="P75" s="599" t="s">
        <v>145</v>
      </c>
      <c r="Q75" s="614"/>
      <c r="R75" s="595" t="s">
        <v>146</v>
      </c>
      <c r="S75" s="616"/>
      <c r="T75" s="595" t="s">
        <v>13</v>
      </c>
      <c r="U75" s="596"/>
      <c r="V75" s="599" t="s">
        <v>95</v>
      </c>
      <c r="W75" s="600"/>
      <c r="X75" s="599" t="s">
        <v>15</v>
      </c>
      <c r="Y75" s="600"/>
    </row>
    <row r="76" spans="1:27" ht="19.5" customHeight="1">
      <c r="A76" s="622"/>
      <c r="B76" s="623"/>
      <c r="C76" s="623"/>
      <c r="D76" s="624"/>
      <c r="E76" s="628"/>
      <c r="F76" s="629"/>
      <c r="G76" s="629"/>
      <c r="H76" s="630"/>
      <c r="I76" s="603" t="s">
        <v>147</v>
      </c>
      <c r="J76" s="604"/>
      <c r="K76" s="605"/>
      <c r="L76" s="601"/>
      <c r="M76" s="615"/>
      <c r="N76" s="601"/>
      <c r="O76" s="615"/>
      <c r="P76" s="601"/>
      <c r="Q76" s="615"/>
      <c r="R76" s="617"/>
      <c r="S76" s="618"/>
      <c r="T76" s="597"/>
      <c r="U76" s="598"/>
      <c r="V76" s="601"/>
      <c r="W76" s="602"/>
      <c r="X76" s="601"/>
      <c r="Y76" s="602"/>
    </row>
    <row r="77" spans="1:27" ht="21.75" customHeight="1">
      <c r="A77" s="593" t="s">
        <v>123</v>
      </c>
      <c r="B77" s="593"/>
      <c r="C77" s="594" t="s">
        <v>124</v>
      </c>
      <c r="D77" s="594"/>
      <c r="E77" s="575">
        <v>1</v>
      </c>
      <c r="F77" s="577" t="s">
        <v>148</v>
      </c>
      <c r="G77" s="578"/>
      <c r="H77" s="578"/>
      <c r="I77" s="578"/>
      <c r="J77" s="578"/>
      <c r="K77" s="579"/>
      <c r="L77" s="584"/>
      <c r="M77" s="585"/>
      <c r="N77" s="589" t="s">
        <v>677</v>
      </c>
      <c r="O77" s="590"/>
      <c r="P77" s="589" t="s">
        <v>677</v>
      </c>
      <c r="Q77" s="590"/>
      <c r="R77" s="589" t="s">
        <v>677</v>
      </c>
      <c r="S77" s="590"/>
      <c r="T77" s="569">
        <v>3</v>
      </c>
      <c r="U77" s="570"/>
      <c r="V77" s="569">
        <v>0</v>
      </c>
      <c r="W77" s="570"/>
      <c r="X77" s="569">
        <v>1</v>
      </c>
      <c r="Y77" s="570"/>
      <c r="Z77" s="13">
        <v>25</v>
      </c>
      <c r="AA77" s="13" t="str">
        <f>VLOOKUP(Z77,$AH$2:$AI$29,2,0)</f>
        <v>渡邊剛</v>
      </c>
    </row>
    <row r="78" spans="1:27" ht="21.75" customHeight="1">
      <c r="A78" s="593"/>
      <c r="B78" s="593"/>
      <c r="C78" s="594"/>
      <c r="D78" s="594"/>
      <c r="E78" s="576"/>
      <c r="F78" s="18" t="s">
        <v>149</v>
      </c>
      <c r="G78" s="592" t="s">
        <v>150</v>
      </c>
      <c r="H78" s="592"/>
      <c r="I78" s="592"/>
      <c r="J78" s="592"/>
      <c r="K78" s="19" t="s">
        <v>151</v>
      </c>
      <c r="L78" s="586"/>
      <c r="M78" s="587"/>
      <c r="N78" s="582"/>
      <c r="O78" s="591"/>
      <c r="P78" s="582"/>
      <c r="Q78" s="591"/>
      <c r="R78" s="582"/>
      <c r="S78" s="591"/>
      <c r="T78" s="571"/>
      <c r="U78" s="572"/>
      <c r="V78" s="571"/>
      <c r="W78" s="572"/>
      <c r="X78" s="571"/>
      <c r="Y78" s="572"/>
    </row>
    <row r="79" spans="1:27" ht="21.75" customHeight="1">
      <c r="A79" s="593"/>
      <c r="B79" s="593"/>
      <c r="C79" s="594"/>
      <c r="D79" s="594"/>
      <c r="E79" s="575">
        <v>2</v>
      </c>
      <c r="F79" s="577" t="s">
        <v>152</v>
      </c>
      <c r="G79" s="578"/>
      <c r="H79" s="578"/>
      <c r="I79" s="578"/>
      <c r="J79" s="578"/>
      <c r="K79" s="579"/>
      <c r="L79" s="589" t="s">
        <v>691</v>
      </c>
      <c r="M79" s="590"/>
      <c r="N79" s="584"/>
      <c r="O79" s="585"/>
      <c r="P79" s="569" t="s">
        <v>682</v>
      </c>
      <c r="Q79" s="570"/>
      <c r="R79" s="569" t="s">
        <v>677</v>
      </c>
      <c r="S79" s="570"/>
      <c r="T79" s="569">
        <v>2</v>
      </c>
      <c r="U79" s="570"/>
      <c r="V79" s="569">
        <v>1</v>
      </c>
      <c r="W79" s="570"/>
      <c r="X79" s="569">
        <v>2</v>
      </c>
      <c r="Y79" s="570"/>
      <c r="Z79" s="13">
        <v>26</v>
      </c>
      <c r="AA79" s="13" t="str">
        <f t="shared" ref="AA79" si="10">VLOOKUP(Z79,$AH$2:$AI$29,2,0)</f>
        <v>須藤泰子</v>
      </c>
    </row>
    <row r="80" spans="1:27" ht="21.75" customHeight="1">
      <c r="A80" s="593"/>
      <c r="B80" s="593"/>
      <c r="C80" s="594"/>
      <c r="D80" s="594"/>
      <c r="E80" s="576"/>
      <c r="F80" s="18" t="s">
        <v>100</v>
      </c>
      <c r="G80" s="588" t="s">
        <v>113</v>
      </c>
      <c r="H80" s="588"/>
      <c r="I80" s="588"/>
      <c r="J80" s="588"/>
      <c r="K80" s="19" t="s">
        <v>102</v>
      </c>
      <c r="L80" s="582"/>
      <c r="M80" s="591"/>
      <c r="N80" s="586"/>
      <c r="O80" s="587"/>
      <c r="P80" s="571"/>
      <c r="Q80" s="572"/>
      <c r="R80" s="571"/>
      <c r="S80" s="572"/>
      <c r="T80" s="571"/>
      <c r="U80" s="572"/>
      <c r="V80" s="571"/>
      <c r="W80" s="572"/>
      <c r="X80" s="571"/>
      <c r="Y80" s="572"/>
    </row>
    <row r="81" spans="1:50" ht="21.75" customHeight="1">
      <c r="A81" s="593"/>
      <c r="B81" s="593"/>
      <c r="C81" s="594"/>
      <c r="D81" s="594"/>
      <c r="E81" s="575">
        <v>3</v>
      </c>
      <c r="F81" s="577" t="s">
        <v>153</v>
      </c>
      <c r="G81" s="578"/>
      <c r="H81" s="578"/>
      <c r="I81" s="578"/>
      <c r="J81" s="578"/>
      <c r="K81" s="579"/>
      <c r="L81" s="569" t="s">
        <v>691</v>
      </c>
      <c r="M81" s="570"/>
      <c r="N81" s="569" t="s">
        <v>697</v>
      </c>
      <c r="O81" s="570"/>
      <c r="P81" s="584"/>
      <c r="Q81" s="585"/>
      <c r="R81" s="569" t="s">
        <v>697</v>
      </c>
      <c r="S81" s="570"/>
      <c r="T81" s="569">
        <v>0</v>
      </c>
      <c r="U81" s="570"/>
      <c r="V81" s="569">
        <v>3</v>
      </c>
      <c r="W81" s="570"/>
      <c r="X81" s="569">
        <v>4</v>
      </c>
      <c r="Y81" s="570"/>
      <c r="Z81" s="13">
        <v>27</v>
      </c>
      <c r="AA81" s="13" t="str">
        <f>VLOOKUP(Z81,$AH$2:$AI$29,2,0)</f>
        <v>赤坂嘉子</v>
      </c>
    </row>
    <row r="82" spans="1:50" ht="21.75" customHeight="1">
      <c r="A82" s="593"/>
      <c r="B82" s="593"/>
      <c r="C82" s="594"/>
      <c r="D82" s="594"/>
      <c r="E82" s="576"/>
      <c r="F82" s="18" t="s">
        <v>36</v>
      </c>
      <c r="G82" s="574" t="s">
        <v>101</v>
      </c>
      <c r="H82" s="574"/>
      <c r="I82" s="574"/>
      <c r="J82" s="574"/>
      <c r="K82" s="19" t="s">
        <v>38</v>
      </c>
      <c r="L82" s="571"/>
      <c r="M82" s="572"/>
      <c r="N82" s="571"/>
      <c r="O82" s="572"/>
      <c r="P82" s="586"/>
      <c r="Q82" s="587"/>
      <c r="R82" s="571"/>
      <c r="S82" s="572"/>
      <c r="T82" s="571"/>
      <c r="U82" s="572"/>
      <c r="V82" s="571"/>
      <c r="W82" s="572"/>
      <c r="X82" s="571"/>
      <c r="Y82" s="572"/>
    </row>
    <row r="83" spans="1:50" ht="21.75" customHeight="1">
      <c r="A83" s="593"/>
      <c r="B83" s="593"/>
      <c r="C83" s="594"/>
      <c r="D83" s="594"/>
      <c r="E83" s="575">
        <v>4</v>
      </c>
      <c r="F83" s="577" t="s">
        <v>154</v>
      </c>
      <c r="G83" s="578"/>
      <c r="H83" s="578"/>
      <c r="I83" s="578"/>
      <c r="J83" s="578"/>
      <c r="K83" s="579"/>
      <c r="L83" s="569" t="s">
        <v>691</v>
      </c>
      <c r="M83" s="570"/>
      <c r="N83" s="569" t="s">
        <v>691</v>
      </c>
      <c r="O83" s="570"/>
      <c r="P83" s="580" t="s">
        <v>682</v>
      </c>
      <c r="Q83" s="581"/>
      <c r="R83" s="584"/>
      <c r="S83" s="585"/>
      <c r="T83" s="569">
        <v>1</v>
      </c>
      <c r="U83" s="570"/>
      <c r="V83" s="569">
        <v>2</v>
      </c>
      <c r="W83" s="570"/>
      <c r="X83" s="569">
        <v>3</v>
      </c>
      <c r="Y83" s="570"/>
      <c r="Z83" s="13">
        <v>28</v>
      </c>
      <c r="AA83" s="13" t="str">
        <f t="shared" ref="AA83" si="11">VLOOKUP(Z83,$AH$2:$AI$29,2,0)</f>
        <v>照井幸喜</v>
      </c>
    </row>
    <row r="84" spans="1:50" ht="21.75" customHeight="1">
      <c r="A84" s="593"/>
      <c r="B84" s="593"/>
      <c r="C84" s="594"/>
      <c r="D84" s="594"/>
      <c r="E84" s="576"/>
      <c r="F84" s="18" t="s">
        <v>36</v>
      </c>
      <c r="G84" s="573" t="s">
        <v>155</v>
      </c>
      <c r="H84" s="573"/>
      <c r="I84" s="573"/>
      <c r="J84" s="573"/>
      <c r="K84" s="19" t="s">
        <v>156</v>
      </c>
      <c r="L84" s="571"/>
      <c r="M84" s="572"/>
      <c r="N84" s="571"/>
      <c r="O84" s="572"/>
      <c r="P84" s="582"/>
      <c r="Q84" s="583"/>
      <c r="R84" s="586"/>
      <c r="S84" s="587"/>
      <c r="T84" s="571"/>
      <c r="U84" s="572"/>
      <c r="V84" s="571"/>
      <c r="W84" s="572"/>
      <c r="X84" s="571"/>
      <c r="Y84" s="572"/>
    </row>
    <row r="85" spans="1:50" ht="18" customHeight="1">
      <c r="A85" s="33"/>
      <c r="B85" s="33"/>
      <c r="C85" s="34"/>
      <c r="D85" s="34"/>
      <c r="E85" s="35"/>
      <c r="F85" s="36"/>
      <c r="G85" s="37"/>
      <c r="H85" s="38"/>
      <c r="I85" s="38"/>
      <c r="J85" s="38"/>
      <c r="K85" s="39"/>
      <c r="L85" s="40"/>
      <c r="M85" s="40"/>
      <c r="N85" s="40"/>
      <c r="O85" s="40"/>
      <c r="P85" s="35"/>
      <c r="Q85" s="35"/>
      <c r="R85" s="40"/>
      <c r="S85" s="40"/>
      <c r="T85" s="40"/>
      <c r="U85" s="40"/>
      <c r="V85" s="40"/>
      <c r="W85" s="40"/>
      <c r="X85" s="35"/>
      <c r="Y85" s="35"/>
      <c r="Z85" s="33"/>
      <c r="AA85" s="34"/>
      <c r="AB85" s="34"/>
      <c r="AC85" s="35"/>
      <c r="AD85" s="43"/>
      <c r="AE85" s="44"/>
      <c r="AF85" s="44"/>
      <c r="AG85" s="44"/>
      <c r="AH85" s="44"/>
      <c r="AI85" s="45"/>
      <c r="AJ85" s="40"/>
      <c r="AK85" s="40"/>
      <c r="AL85" s="40"/>
      <c r="AM85" s="40"/>
      <c r="AN85" s="26"/>
      <c r="AO85" s="26"/>
      <c r="AP85" s="40"/>
      <c r="AQ85" s="40"/>
      <c r="AR85" s="40"/>
      <c r="AS85" s="40"/>
      <c r="AT85" s="40"/>
      <c r="AU85" s="40"/>
      <c r="AV85" s="46"/>
      <c r="AW85" s="46"/>
      <c r="AX85" s="46"/>
    </row>
  </sheetData>
  <mergeCells count="373">
    <mergeCell ref="A1:I2"/>
    <mergeCell ref="A6:B7"/>
    <mergeCell ref="C6:D7"/>
    <mergeCell ref="E6:H7"/>
    <mergeCell ref="I6:K6"/>
    <mergeCell ref="L6:M7"/>
    <mergeCell ref="N8:O9"/>
    <mergeCell ref="P8:Q9"/>
    <mergeCell ref="R8:S9"/>
    <mergeCell ref="V8:W9"/>
    <mergeCell ref="G9:J9"/>
    <mergeCell ref="N6:O7"/>
    <mergeCell ref="P6:Q7"/>
    <mergeCell ref="R6:S7"/>
    <mergeCell ref="T6:U7"/>
    <mergeCell ref="V6:W7"/>
    <mergeCell ref="F8:K8"/>
    <mergeCell ref="L8:M9"/>
    <mergeCell ref="V10:W11"/>
    <mergeCell ref="G11:J11"/>
    <mergeCell ref="E12:E13"/>
    <mergeCell ref="F12:K12"/>
    <mergeCell ref="L12:M13"/>
    <mergeCell ref="N12:O13"/>
    <mergeCell ref="P12:Q13"/>
    <mergeCell ref="R12:S13"/>
    <mergeCell ref="T12:U13"/>
    <mergeCell ref="E10:E11"/>
    <mergeCell ref="F10:K10"/>
    <mergeCell ref="L10:M11"/>
    <mergeCell ref="N10:O11"/>
    <mergeCell ref="P10:Q11"/>
    <mergeCell ref="R10:S11"/>
    <mergeCell ref="V12:W13"/>
    <mergeCell ref="G13:J13"/>
    <mergeCell ref="L15:M16"/>
    <mergeCell ref="N15:O16"/>
    <mergeCell ref="P15:Q16"/>
    <mergeCell ref="R15:S16"/>
    <mergeCell ref="A8:B13"/>
    <mergeCell ref="C8:D13"/>
    <mergeCell ref="E8:E9"/>
    <mergeCell ref="T10:U11"/>
    <mergeCell ref="T8:U9"/>
    <mergeCell ref="T15:U16"/>
    <mergeCell ref="V15:W16"/>
    <mergeCell ref="A17:B22"/>
    <mergeCell ref="C17:D22"/>
    <mergeCell ref="E17:E18"/>
    <mergeCell ref="F17:K17"/>
    <mergeCell ref="L17:M18"/>
    <mergeCell ref="N17:O18"/>
    <mergeCell ref="P17:Q18"/>
    <mergeCell ref="R17:S18"/>
    <mergeCell ref="T17:U18"/>
    <mergeCell ref="V17:W18"/>
    <mergeCell ref="G18:J18"/>
    <mergeCell ref="E19:E20"/>
    <mergeCell ref="F19:K19"/>
    <mergeCell ref="L19:M20"/>
    <mergeCell ref="N19:O20"/>
    <mergeCell ref="P19:Q20"/>
    <mergeCell ref="R19:S20"/>
    <mergeCell ref="T19:U20"/>
    <mergeCell ref="G22:J22"/>
    <mergeCell ref="A15:B16"/>
    <mergeCell ref="C15:D16"/>
    <mergeCell ref="E15:H16"/>
    <mergeCell ref="I15:K15"/>
    <mergeCell ref="A24:B25"/>
    <mergeCell ref="C24:D25"/>
    <mergeCell ref="E24:H25"/>
    <mergeCell ref="I24:K24"/>
    <mergeCell ref="L24:M25"/>
    <mergeCell ref="V19:W20"/>
    <mergeCell ref="G20:J20"/>
    <mergeCell ref="E21:E22"/>
    <mergeCell ref="F21:K21"/>
    <mergeCell ref="L21:M22"/>
    <mergeCell ref="N21:O22"/>
    <mergeCell ref="P21:Q22"/>
    <mergeCell ref="R21:S22"/>
    <mergeCell ref="T21:U22"/>
    <mergeCell ref="V21:W22"/>
    <mergeCell ref="P26:Q27"/>
    <mergeCell ref="R26:S27"/>
    <mergeCell ref="T26:U27"/>
    <mergeCell ref="V26:W27"/>
    <mergeCell ref="G27:J27"/>
    <mergeCell ref="N24:O25"/>
    <mergeCell ref="P24:Q25"/>
    <mergeCell ref="R24:S25"/>
    <mergeCell ref="T24:U25"/>
    <mergeCell ref="V24:W25"/>
    <mergeCell ref="F26:K26"/>
    <mergeCell ref="L26:M27"/>
    <mergeCell ref="P33:Q34"/>
    <mergeCell ref="R33:S34"/>
    <mergeCell ref="A26:B31"/>
    <mergeCell ref="C26:D31"/>
    <mergeCell ref="E26:E27"/>
    <mergeCell ref="T28:U29"/>
    <mergeCell ref="V28:W29"/>
    <mergeCell ref="G29:J29"/>
    <mergeCell ref="E30:E31"/>
    <mergeCell ref="F30:K30"/>
    <mergeCell ref="L30:M31"/>
    <mergeCell ref="N30:O31"/>
    <mergeCell ref="P30:Q31"/>
    <mergeCell ref="R30:S31"/>
    <mergeCell ref="T30:U31"/>
    <mergeCell ref="E28:E29"/>
    <mergeCell ref="F28:K28"/>
    <mergeCell ref="L28:M29"/>
    <mergeCell ref="N28:O29"/>
    <mergeCell ref="P28:Q29"/>
    <mergeCell ref="R28:S29"/>
    <mergeCell ref="V30:W31"/>
    <mergeCell ref="G31:J31"/>
    <mergeCell ref="N26:O27"/>
    <mergeCell ref="G38:J38"/>
    <mergeCell ref="E39:E40"/>
    <mergeCell ref="F39:K39"/>
    <mergeCell ref="A33:B34"/>
    <mergeCell ref="C33:D34"/>
    <mergeCell ref="E33:H34"/>
    <mergeCell ref="I33:K33"/>
    <mergeCell ref="L33:M34"/>
    <mergeCell ref="N33:O34"/>
    <mergeCell ref="R42:S43"/>
    <mergeCell ref="T42:U43"/>
    <mergeCell ref="V42:W43"/>
    <mergeCell ref="T33:U34"/>
    <mergeCell ref="V33:W34"/>
    <mergeCell ref="A35:B40"/>
    <mergeCell ref="C35:D40"/>
    <mergeCell ref="E35:E36"/>
    <mergeCell ref="F35:K35"/>
    <mergeCell ref="L35:M36"/>
    <mergeCell ref="N35:O36"/>
    <mergeCell ref="P35:Q36"/>
    <mergeCell ref="R35:S36"/>
    <mergeCell ref="T35:U36"/>
    <mergeCell ref="V35:W36"/>
    <mergeCell ref="G36:J36"/>
    <mergeCell ref="E37:E38"/>
    <mergeCell ref="F37:K37"/>
    <mergeCell ref="L37:M38"/>
    <mergeCell ref="N37:O38"/>
    <mergeCell ref="P37:Q38"/>
    <mergeCell ref="R37:S38"/>
    <mergeCell ref="T37:U38"/>
    <mergeCell ref="V37:W38"/>
    <mergeCell ref="N42:O43"/>
    <mergeCell ref="P46:Q47"/>
    <mergeCell ref="R46:S47"/>
    <mergeCell ref="T46:U47"/>
    <mergeCell ref="V46:W47"/>
    <mergeCell ref="X42:Y43"/>
    <mergeCell ref="G40:J40"/>
    <mergeCell ref="A42:B43"/>
    <mergeCell ref="C42:D43"/>
    <mergeCell ref="E42:H43"/>
    <mergeCell ref="I42:K42"/>
    <mergeCell ref="L42:M43"/>
    <mergeCell ref="I43:K43"/>
    <mergeCell ref="E44:E45"/>
    <mergeCell ref="F44:K44"/>
    <mergeCell ref="L44:M45"/>
    <mergeCell ref="N44:O45"/>
    <mergeCell ref="L39:M40"/>
    <mergeCell ref="N39:O40"/>
    <mergeCell ref="P39:Q40"/>
    <mergeCell ref="R39:S40"/>
    <mergeCell ref="T39:U40"/>
    <mergeCell ref="V39:W40"/>
    <mergeCell ref="P42:Q43"/>
    <mergeCell ref="X46:Y47"/>
    <mergeCell ref="G47:J47"/>
    <mergeCell ref="P44:Q45"/>
    <mergeCell ref="R44:S45"/>
    <mergeCell ref="T44:U45"/>
    <mergeCell ref="V44:W45"/>
    <mergeCell ref="X44:Y45"/>
    <mergeCell ref="G45:J45"/>
    <mergeCell ref="A53:B54"/>
    <mergeCell ref="C53:D54"/>
    <mergeCell ref="E53:H54"/>
    <mergeCell ref="I53:K53"/>
    <mergeCell ref="L53:M54"/>
    <mergeCell ref="N53:O54"/>
    <mergeCell ref="T48:U49"/>
    <mergeCell ref="V48:W49"/>
    <mergeCell ref="X48:Y49"/>
    <mergeCell ref="G49:J49"/>
    <mergeCell ref="E50:E51"/>
    <mergeCell ref="F50:K50"/>
    <mergeCell ref="L50:M51"/>
    <mergeCell ref="N50:O51"/>
    <mergeCell ref="P50:Q51"/>
    <mergeCell ref="R50:S51"/>
    <mergeCell ref="E48:E49"/>
    <mergeCell ref="F48:K48"/>
    <mergeCell ref="L48:M49"/>
    <mergeCell ref="N48:O49"/>
    <mergeCell ref="P48:Q49"/>
    <mergeCell ref="R48:S49"/>
    <mergeCell ref="A44:B51"/>
    <mergeCell ref="C44:D51"/>
    <mergeCell ref="R53:S54"/>
    <mergeCell ref="E46:E47"/>
    <mergeCell ref="F46:K46"/>
    <mergeCell ref="L46:M47"/>
    <mergeCell ref="N46:O47"/>
    <mergeCell ref="X53:Y54"/>
    <mergeCell ref="I54:K54"/>
    <mergeCell ref="T50:U51"/>
    <mergeCell ref="V50:W51"/>
    <mergeCell ref="X50:Y51"/>
    <mergeCell ref="G51:J51"/>
    <mergeCell ref="E55:E56"/>
    <mergeCell ref="F55:K55"/>
    <mergeCell ref="L55:M56"/>
    <mergeCell ref="N55:O56"/>
    <mergeCell ref="E57:E58"/>
    <mergeCell ref="F57:K57"/>
    <mergeCell ref="L57:M58"/>
    <mergeCell ref="N57:O58"/>
    <mergeCell ref="P53:Q54"/>
    <mergeCell ref="P57:Q58"/>
    <mergeCell ref="R57:S58"/>
    <mergeCell ref="T57:U58"/>
    <mergeCell ref="V57:W58"/>
    <mergeCell ref="T53:U54"/>
    <mergeCell ref="V53:W54"/>
    <mergeCell ref="A55:B62"/>
    <mergeCell ref="C55:D62"/>
    <mergeCell ref="R64:S65"/>
    <mergeCell ref="X57:Y58"/>
    <mergeCell ref="G58:J58"/>
    <mergeCell ref="P55:Q56"/>
    <mergeCell ref="R55:S56"/>
    <mergeCell ref="T55:U56"/>
    <mergeCell ref="V55:W56"/>
    <mergeCell ref="X55:Y56"/>
    <mergeCell ref="G56:J56"/>
    <mergeCell ref="A64:B65"/>
    <mergeCell ref="C64:D65"/>
    <mergeCell ref="E64:H65"/>
    <mergeCell ref="I64:K64"/>
    <mergeCell ref="L64:M65"/>
    <mergeCell ref="N64:O65"/>
    <mergeCell ref="T59:U60"/>
    <mergeCell ref="V59:W60"/>
    <mergeCell ref="X59:Y60"/>
    <mergeCell ref="G60:J60"/>
    <mergeCell ref="E61:E62"/>
    <mergeCell ref="F61:K61"/>
    <mergeCell ref="L61:M62"/>
    <mergeCell ref="T61:U62"/>
    <mergeCell ref="V61:W62"/>
    <mergeCell ref="X61:Y62"/>
    <mergeCell ref="G62:J62"/>
    <mergeCell ref="E66:E67"/>
    <mergeCell ref="F66:K66"/>
    <mergeCell ref="L66:M67"/>
    <mergeCell ref="N66:O67"/>
    <mergeCell ref="E59:E60"/>
    <mergeCell ref="F59:K59"/>
    <mergeCell ref="L59:M60"/>
    <mergeCell ref="N59:O60"/>
    <mergeCell ref="P59:Q60"/>
    <mergeCell ref="R59:S60"/>
    <mergeCell ref="N61:O62"/>
    <mergeCell ref="P61:Q62"/>
    <mergeCell ref="R61:S62"/>
    <mergeCell ref="P64:Q65"/>
    <mergeCell ref="T64:U65"/>
    <mergeCell ref="V64:W65"/>
    <mergeCell ref="X64:Y65"/>
    <mergeCell ref="I65:K65"/>
    <mergeCell ref="T66:U67"/>
    <mergeCell ref="V66:W67"/>
    <mergeCell ref="X66:Y67"/>
    <mergeCell ref="G67:J67"/>
    <mergeCell ref="A75:B76"/>
    <mergeCell ref="C75:D76"/>
    <mergeCell ref="E75:H76"/>
    <mergeCell ref="I75:K75"/>
    <mergeCell ref="L75:M76"/>
    <mergeCell ref="N75:O76"/>
    <mergeCell ref="T70:U71"/>
    <mergeCell ref="V70:W71"/>
    <mergeCell ref="X70:Y71"/>
    <mergeCell ref="G71:J71"/>
    <mergeCell ref="E72:E73"/>
    <mergeCell ref="F72:K72"/>
    <mergeCell ref="L72:M73"/>
    <mergeCell ref="N72:O73"/>
    <mergeCell ref="P72:Q73"/>
    <mergeCell ref="R72:S73"/>
    <mergeCell ref="E70:E71"/>
    <mergeCell ref="F70:K70"/>
    <mergeCell ref="L70:M71"/>
    <mergeCell ref="N70:O71"/>
    <mergeCell ref="P70:Q71"/>
    <mergeCell ref="R70:S71"/>
    <mergeCell ref="A66:B73"/>
    <mergeCell ref="C66:D73"/>
    <mergeCell ref="P75:Q76"/>
    <mergeCell ref="R75:S76"/>
    <mergeCell ref="E68:E69"/>
    <mergeCell ref="F68:K68"/>
    <mergeCell ref="L68:M69"/>
    <mergeCell ref="N68:O69"/>
    <mergeCell ref="G69:J69"/>
    <mergeCell ref="P66:Q67"/>
    <mergeCell ref="R66:S67"/>
    <mergeCell ref="T75:U76"/>
    <mergeCell ref="V75:W76"/>
    <mergeCell ref="X75:Y76"/>
    <mergeCell ref="I76:K76"/>
    <mergeCell ref="T72:U73"/>
    <mergeCell ref="V72:W73"/>
    <mergeCell ref="X72:Y73"/>
    <mergeCell ref="G73:J73"/>
    <mergeCell ref="P68:Q69"/>
    <mergeCell ref="R68:S69"/>
    <mergeCell ref="T68:U69"/>
    <mergeCell ref="V68:W69"/>
    <mergeCell ref="X68:Y69"/>
    <mergeCell ref="A77:B84"/>
    <mergeCell ref="C77:D84"/>
    <mergeCell ref="E77:E78"/>
    <mergeCell ref="F77:K77"/>
    <mergeCell ref="L77:M78"/>
    <mergeCell ref="N77:O78"/>
    <mergeCell ref="E79:E80"/>
    <mergeCell ref="F79:K79"/>
    <mergeCell ref="L79:M80"/>
    <mergeCell ref="N79:O80"/>
    <mergeCell ref="P79:Q80"/>
    <mergeCell ref="R79:S80"/>
    <mergeCell ref="T79:U80"/>
    <mergeCell ref="V79:W80"/>
    <mergeCell ref="X79:Y80"/>
    <mergeCell ref="G80:J80"/>
    <mergeCell ref="P77:Q78"/>
    <mergeCell ref="R77:S78"/>
    <mergeCell ref="T77:U78"/>
    <mergeCell ref="V77:W78"/>
    <mergeCell ref="X77:Y78"/>
    <mergeCell ref="G78:J78"/>
    <mergeCell ref="T83:U84"/>
    <mergeCell ref="V83:W84"/>
    <mergeCell ref="X83:Y84"/>
    <mergeCell ref="G84:J84"/>
    <mergeCell ref="T81:U82"/>
    <mergeCell ref="V81:W82"/>
    <mergeCell ref="X81:Y82"/>
    <mergeCell ref="G82:J82"/>
    <mergeCell ref="E83:E84"/>
    <mergeCell ref="F83:K83"/>
    <mergeCell ref="L83:M84"/>
    <mergeCell ref="N83:O84"/>
    <mergeCell ref="P83:Q84"/>
    <mergeCell ref="R83:S84"/>
    <mergeCell ref="E81:E82"/>
    <mergeCell ref="F81:K81"/>
    <mergeCell ref="L81:M82"/>
    <mergeCell ref="N81:O82"/>
    <mergeCell ref="P81:Q82"/>
    <mergeCell ref="R81:S82"/>
  </mergeCells>
  <phoneticPr fontId="4"/>
  <pageMargins left="0.62992125984251968" right="0.47244094488188981" top="0.35433070866141736" bottom="0.47244094488188981" header="0.31496062992125984" footer="0.19685039370078741"/>
  <pageSetup paperSize="9" scale="110" orientation="portrait" horizontalDpi="4294967293" r:id="rId1"/>
  <colBreaks count="1" manualBreakCount="1"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I57"/>
  <sheetViews>
    <sheetView showGridLines="0" workbookViewId="0">
      <selection activeCell="O34" sqref="O34"/>
    </sheetView>
  </sheetViews>
  <sheetFormatPr defaultColWidth="9" defaultRowHeight="13"/>
  <cols>
    <col min="1" max="1" width="2.26953125" style="220" customWidth="1"/>
    <col min="2" max="12" width="3.36328125" style="220" customWidth="1"/>
    <col min="13" max="26" width="3.08984375" style="220" customWidth="1"/>
    <col min="27" max="27" width="4.36328125" style="220" hidden="1" customWidth="1"/>
    <col min="28" max="28" width="6" style="220" hidden="1" customWidth="1"/>
    <col min="29" max="29" width="3.90625" style="220" hidden="1" customWidth="1"/>
    <col min="30" max="30" width="12.36328125" style="220" hidden="1" customWidth="1"/>
    <col min="31" max="31" width="32.453125" style="220" hidden="1" customWidth="1"/>
    <col min="32" max="32" width="4" style="220" hidden="1" customWidth="1"/>
    <col min="33" max="33" width="12.7265625" style="220" hidden="1" customWidth="1"/>
    <col min="34" max="34" width="0" style="220" hidden="1" customWidth="1"/>
    <col min="35" max="16384" width="9" style="220"/>
  </cols>
  <sheetData>
    <row r="1" spans="2:35" ht="13.5" customHeight="1">
      <c r="B1" s="712" t="s">
        <v>411</v>
      </c>
      <c r="C1" s="712"/>
      <c r="D1" s="712"/>
      <c r="E1" s="712"/>
      <c r="F1" s="712"/>
      <c r="G1" s="712"/>
      <c r="H1" s="712"/>
      <c r="I1" s="712"/>
      <c r="J1" s="712"/>
      <c r="K1" s="1"/>
    </row>
    <row r="2" spans="2:35" ht="15.75" customHeight="1">
      <c r="B2" s="712"/>
      <c r="C2" s="712"/>
      <c r="D2" s="712"/>
      <c r="E2" s="712"/>
      <c r="F2" s="712"/>
      <c r="G2" s="712"/>
      <c r="H2" s="712"/>
      <c r="I2" s="712"/>
      <c r="J2" s="712"/>
      <c r="K2" s="1"/>
    </row>
    <row r="3" spans="2:35" ht="10.5" customHeight="1"/>
    <row r="4" spans="2:35" ht="18.75" customHeight="1">
      <c r="F4" s="9" t="s">
        <v>3</v>
      </c>
    </row>
    <row r="5" spans="2:35" ht="7.5" customHeight="1">
      <c r="AH5"/>
      <c r="AI5"/>
    </row>
    <row r="6" spans="2:35" ht="20.149999999999999" customHeight="1">
      <c r="B6" s="720" t="s">
        <v>412</v>
      </c>
      <c r="C6" s="721"/>
      <c r="D6" s="721" t="s">
        <v>413</v>
      </c>
      <c r="E6" s="722"/>
      <c r="F6" s="700" t="s">
        <v>414</v>
      </c>
      <c r="G6" s="701"/>
      <c r="H6" s="701"/>
      <c r="I6" s="702"/>
      <c r="J6" s="723" t="s">
        <v>415</v>
      </c>
      <c r="K6" s="724"/>
      <c r="L6" s="725"/>
      <c r="M6" s="599" t="str">
        <f>LEFT(G8,2)</f>
        <v>伊東</v>
      </c>
      <c r="N6" s="614"/>
      <c r="O6" s="599" t="str">
        <f>LEFT(G10,2)</f>
        <v>川前</v>
      </c>
      <c r="P6" s="614"/>
      <c r="Q6" s="599" t="str">
        <f>LEFT(G12,2)</f>
        <v>曽我</v>
      </c>
      <c r="R6" s="614"/>
      <c r="S6" s="713" t="str">
        <f>LEFT(G14,2)</f>
        <v>大花</v>
      </c>
      <c r="T6" s="714"/>
      <c r="U6" s="713" t="s">
        <v>13</v>
      </c>
      <c r="V6" s="717"/>
      <c r="W6" s="713" t="s">
        <v>14</v>
      </c>
      <c r="X6" s="717"/>
      <c r="Y6" s="713" t="s">
        <v>15</v>
      </c>
      <c r="Z6" s="714"/>
      <c r="AC6" s="221" t="s">
        <v>204</v>
      </c>
      <c r="AD6" s="221" t="s">
        <v>254</v>
      </c>
      <c r="AE6" s="222" t="s">
        <v>416</v>
      </c>
      <c r="AF6"/>
      <c r="AG6"/>
      <c r="AH6"/>
      <c r="AI6"/>
    </row>
    <row r="7" spans="2:35" ht="20.149999999999999" customHeight="1">
      <c r="B7" s="720"/>
      <c r="C7" s="721"/>
      <c r="D7" s="721"/>
      <c r="E7" s="722"/>
      <c r="F7" s="703"/>
      <c r="G7" s="704"/>
      <c r="H7" s="704"/>
      <c r="I7" s="705"/>
      <c r="J7" s="223" t="s">
        <v>417</v>
      </c>
      <c r="K7" s="224">
        <v>9</v>
      </c>
      <c r="L7" s="225" t="s">
        <v>418</v>
      </c>
      <c r="M7" s="601"/>
      <c r="N7" s="615"/>
      <c r="O7" s="601"/>
      <c r="P7" s="615"/>
      <c r="Q7" s="601"/>
      <c r="R7" s="615"/>
      <c r="S7" s="715"/>
      <c r="T7" s="716"/>
      <c r="U7" s="718"/>
      <c r="V7" s="719"/>
      <c r="W7" s="718"/>
      <c r="X7" s="719"/>
      <c r="Y7" s="715"/>
      <c r="Z7" s="716"/>
      <c r="AC7" s="218">
        <v>1</v>
      </c>
      <c r="AD7" s="217" t="s">
        <v>384</v>
      </c>
      <c r="AE7" s="215" t="s">
        <v>419</v>
      </c>
      <c r="AF7" s="226">
        <v>1</v>
      </c>
      <c r="AG7" t="str">
        <f>VLOOKUP(AF7,$AC$7:$AE$22,2,0)</f>
        <v>伊東　一浩</v>
      </c>
      <c r="AH7" s="220" t="str">
        <f>VLOOKUP(AF7,$AC$7:$AE$22,3,0)</f>
        <v>レインボー（東京）</v>
      </c>
    </row>
    <row r="8" spans="2:35" ht="22" customHeight="1">
      <c r="B8" s="755" t="s">
        <v>420</v>
      </c>
      <c r="C8" s="756"/>
      <c r="D8" s="762" t="s">
        <v>421</v>
      </c>
      <c r="E8" s="763"/>
      <c r="F8" s="743">
        <v>1</v>
      </c>
      <c r="G8" s="737" t="str">
        <f>IF(AA8="","",VLOOKUP(AA8,$AC$6:$AE$24,2,0))</f>
        <v>伊東　一浩</v>
      </c>
      <c r="H8" s="738"/>
      <c r="I8" s="738"/>
      <c r="J8" s="738"/>
      <c r="K8" s="738"/>
      <c r="L8" s="739"/>
      <c r="M8" s="692"/>
      <c r="N8" s="693"/>
      <c r="O8" s="734" t="s">
        <v>718</v>
      </c>
      <c r="P8" s="727"/>
      <c r="Q8" s="734" t="s">
        <v>719</v>
      </c>
      <c r="R8" s="727"/>
      <c r="S8" s="735"/>
      <c r="T8" s="731"/>
      <c r="U8" s="580">
        <v>2</v>
      </c>
      <c r="V8" s="581"/>
      <c r="W8" s="580">
        <v>0</v>
      </c>
      <c r="X8" s="581"/>
      <c r="Y8" s="580">
        <v>1</v>
      </c>
      <c r="Z8" s="581"/>
      <c r="AA8" s="226">
        <v>1</v>
      </c>
      <c r="AC8" s="227">
        <v>2</v>
      </c>
      <c r="AD8" s="228" t="s">
        <v>390</v>
      </c>
      <c r="AE8" s="130" t="s">
        <v>422</v>
      </c>
      <c r="AF8" s="226">
        <v>6</v>
      </c>
      <c r="AG8" t="str">
        <f t="shared" ref="AG8:AG24" si="0">VLOOKUP(AF8,$AC$7:$AE$22,2,0)</f>
        <v>川前　智典</v>
      </c>
      <c r="AH8" s="220" t="str">
        <f t="shared" ref="AH8:AH24" si="1">VLOOKUP(AF8,$AC$7:$AE$22,3,0)</f>
        <v>宮城県障害者
卓球協会</v>
      </c>
    </row>
    <row r="9" spans="2:35" ht="22" customHeight="1">
      <c r="B9" s="757"/>
      <c r="C9" s="758"/>
      <c r="D9" s="764"/>
      <c r="E9" s="765"/>
      <c r="F9" s="744"/>
      <c r="G9" s="715" t="str">
        <f>IF(AA8="","",VLOOKUP(AA8,$AC$6:$AE$24,3,0))</f>
        <v>レインボー（東京）</v>
      </c>
      <c r="H9" s="736"/>
      <c r="I9" s="736"/>
      <c r="J9" s="736"/>
      <c r="K9" s="736"/>
      <c r="L9" s="716"/>
      <c r="M9" s="694"/>
      <c r="N9" s="695"/>
      <c r="O9" s="728"/>
      <c r="P9" s="729"/>
      <c r="Q9" s="728"/>
      <c r="R9" s="729"/>
      <c r="S9" s="732"/>
      <c r="T9" s="733"/>
      <c r="U9" s="582"/>
      <c r="V9" s="583"/>
      <c r="W9" s="582"/>
      <c r="X9" s="583"/>
      <c r="Y9" s="582"/>
      <c r="Z9" s="583"/>
      <c r="AC9" s="227">
        <v>3</v>
      </c>
      <c r="AD9" s="228" t="s">
        <v>392</v>
      </c>
      <c r="AE9" s="130" t="s">
        <v>422</v>
      </c>
      <c r="AF9" s="226">
        <v>9</v>
      </c>
      <c r="AG9" t="str">
        <f t="shared" si="0"/>
        <v>曽我　美枝子</v>
      </c>
      <c r="AH9" s="220" t="str">
        <f t="shared" si="1"/>
        <v>東京スマッシュ
クラブ  (TSC)</v>
      </c>
    </row>
    <row r="10" spans="2:35" ht="22" customHeight="1">
      <c r="B10" s="759"/>
      <c r="C10" s="758"/>
      <c r="D10" s="764"/>
      <c r="E10" s="765"/>
      <c r="F10" s="743">
        <v>2</v>
      </c>
      <c r="G10" s="737" t="str">
        <f>IF(AA10="","",VLOOKUP(AA10,$AC$6:$AE$24,2,0))</f>
        <v>川前　智典</v>
      </c>
      <c r="H10" s="738"/>
      <c r="I10" s="738"/>
      <c r="J10" s="738"/>
      <c r="K10" s="738"/>
      <c r="L10" s="739"/>
      <c r="M10" s="734" t="s">
        <v>720</v>
      </c>
      <c r="N10" s="727"/>
      <c r="O10" s="692"/>
      <c r="P10" s="693"/>
      <c r="Q10" s="726" t="s">
        <v>721</v>
      </c>
      <c r="R10" s="727"/>
      <c r="S10" s="730"/>
      <c r="T10" s="731"/>
      <c r="U10" s="580">
        <v>1</v>
      </c>
      <c r="V10" s="581"/>
      <c r="W10" s="580">
        <v>1</v>
      </c>
      <c r="X10" s="581"/>
      <c r="Y10" s="580">
        <v>2</v>
      </c>
      <c r="Z10" s="581"/>
      <c r="AA10" s="226">
        <v>6</v>
      </c>
      <c r="AC10" s="227">
        <v>4</v>
      </c>
      <c r="AD10" s="228" t="s">
        <v>394</v>
      </c>
      <c r="AE10" s="130" t="s">
        <v>422</v>
      </c>
      <c r="AF10" s="226">
        <v>16</v>
      </c>
      <c r="AG10" t="str">
        <f t="shared" si="0"/>
        <v>大花　典子</v>
      </c>
      <c r="AH10" s="220" t="str">
        <f t="shared" si="1"/>
        <v>まゆみ会</v>
      </c>
    </row>
    <row r="11" spans="2:35" ht="22" customHeight="1">
      <c r="B11" s="757"/>
      <c r="C11" s="758"/>
      <c r="D11" s="764"/>
      <c r="E11" s="765"/>
      <c r="F11" s="744"/>
      <c r="G11" s="601" t="str">
        <f>IF(AA10="","",VLOOKUP(AA10,$AC$6:$AE$24,3,0))</f>
        <v>宮城県障害者
卓球協会</v>
      </c>
      <c r="H11" s="615"/>
      <c r="I11" s="615"/>
      <c r="J11" s="615"/>
      <c r="K11" s="615"/>
      <c r="L11" s="602"/>
      <c r="M11" s="728"/>
      <c r="N11" s="729"/>
      <c r="O11" s="694"/>
      <c r="P11" s="695"/>
      <c r="Q11" s="728"/>
      <c r="R11" s="729"/>
      <c r="S11" s="732"/>
      <c r="T11" s="733"/>
      <c r="U11" s="582"/>
      <c r="V11" s="583"/>
      <c r="W11" s="582"/>
      <c r="X11" s="583"/>
      <c r="Y11" s="582"/>
      <c r="Z11" s="583"/>
      <c r="AC11" s="227">
        <v>5</v>
      </c>
      <c r="AD11" s="228" t="s">
        <v>396</v>
      </c>
      <c r="AE11" s="130" t="s">
        <v>422</v>
      </c>
      <c r="AF11" s="226">
        <v>2</v>
      </c>
      <c r="AG11" t="str">
        <f t="shared" si="0"/>
        <v>柴崎　文仁</v>
      </c>
      <c r="AH11" s="220" t="str">
        <f t="shared" si="1"/>
        <v>宮城県障害者
卓球協会</v>
      </c>
    </row>
    <row r="12" spans="2:35" ht="22" customHeight="1">
      <c r="B12" s="757"/>
      <c r="C12" s="758"/>
      <c r="D12" s="764"/>
      <c r="E12" s="765"/>
      <c r="F12" s="743">
        <v>3</v>
      </c>
      <c r="G12" s="737" t="str">
        <f>IF(AA12="","",VLOOKUP(AA12,$AC$6:$AE$24,2,0))</f>
        <v>曽我　美枝子</v>
      </c>
      <c r="H12" s="738"/>
      <c r="I12" s="738"/>
      <c r="J12" s="738"/>
      <c r="K12" s="738"/>
      <c r="L12" s="739"/>
      <c r="M12" s="734" t="s">
        <v>720</v>
      </c>
      <c r="N12" s="727"/>
      <c r="O12" s="751" t="s">
        <v>720</v>
      </c>
      <c r="P12" s="752"/>
      <c r="Q12" s="692"/>
      <c r="R12" s="693"/>
      <c r="S12" s="730"/>
      <c r="T12" s="731"/>
      <c r="U12" s="580">
        <v>0</v>
      </c>
      <c r="V12" s="581"/>
      <c r="W12" s="580">
        <v>2</v>
      </c>
      <c r="X12" s="581"/>
      <c r="Y12" s="580">
        <v>3</v>
      </c>
      <c r="Z12" s="581"/>
      <c r="AA12" s="226">
        <v>9</v>
      </c>
      <c r="AC12" s="227">
        <v>6</v>
      </c>
      <c r="AD12" s="228" t="s">
        <v>398</v>
      </c>
      <c r="AE12" s="130" t="s">
        <v>422</v>
      </c>
      <c r="AF12" s="226">
        <v>7</v>
      </c>
      <c r="AG12" t="str">
        <f t="shared" si="0"/>
        <v>谷崎　淳一</v>
      </c>
      <c r="AH12" s="220" t="str">
        <f t="shared" si="1"/>
        <v>飛天</v>
      </c>
    </row>
    <row r="13" spans="2:35" ht="22" customHeight="1">
      <c r="B13" s="757"/>
      <c r="C13" s="758"/>
      <c r="D13" s="764"/>
      <c r="E13" s="765"/>
      <c r="F13" s="744"/>
      <c r="G13" s="740" t="str">
        <f>IF(AA12="","",VLOOKUP(AA12,$AC$6:$AE$24,3,0))</f>
        <v>東京スマッシュ
クラブ  (TSC)</v>
      </c>
      <c r="H13" s="741"/>
      <c r="I13" s="741"/>
      <c r="J13" s="741"/>
      <c r="K13" s="741"/>
      <c r="L13" s="742"/>
      <c r="M13" s="728"/>
      <c r="N13" s="729"/>
      <c r="O13" s="753"/>
      <c r="P13" s="754"/>
      <c r="Q13" s="694"/>
      <c r="R13" s="695"/>
      <c r="S13" s="732"/>
      <c r="T13" s="733"/>
      <c r="U13" s="582"/>
      <c r="V13" s="583"/>
      <c r="W13" s="582"/>
      <c r="X13" s="583"/>
      <c r="Y13" s="582"/>
      <c r="Z13" s="583"/>
      <c r="AC13" s="218">
        <v>7</v>
      </c>
      <c r="AD13" s="217" t="s">
        <v>379</v>
      </c>
      <c r="AE13" s="215" t="s">
        <v>423</v>
      </c>
      <c r="AF13" s="226">
        <v>10</v>
      </c>
      <c r="AG13" t="str">
        <f t="shared" si="0"/>
        <v>藤本　慧子</v>
      </c>
      <c r="AH13" s="220" t="str">
        <f t="shared" si="1"/>
        <v>東京スマッシュ
クラブ  (TSC)</v>
      </c>
    </row>
    <row r="14" spans="2:35" ht="22" customHeight="1">
      <c r="B14" s="757"/>
      <c r="C14" s="758"/>
      <c r="D14" s="764"/>
      <c r="E14" s="765"/>
      <c r="F14" s="743">
        <v>4</v>
      </c>
      <c r="G14" s="737" t="str">
        <f>IF(AA14="","",VLOOKUP(AA14,$AC$6:$AE$24,2,0))</f>
        <v>大花　典子</v>
      </c>
      <c r="H14" s="738"/>
      <c r="I14" s="738"/>
      <c r="J14" s="738"/>
      <c r="K14" s="738"/>
      <c r="L14" s="739"/>
      <c r="M14" s="735"/>
      <c r="N14" s="731"/>
      <c r="O14" s="730"/>
      <c r="P14" s="745"/>
      <c r="Q14" s="747"/>
      <c r="R14" s="748"/>
      <c r="S14" s="692"/>
      <c r="T14" s="693"/>
      <c r="U14" s="610"/>
      <c r="V14" s="611"/>
      <c r="W14" s="610"/>
      <c r="X14" s="611"/>
      <c r="Y14" s="610"/>
      <c r="Z14" s="611"/>
      <c r="AA14" s="226">
        <v>16</v>
      </c>
      <c r="AC14" s="218">
        <v>8</v>
      </c>
      <c r="AD14" s="217" t="s">
        <v>381</v>
      </c>
      <c r="AE14" s="215" t="s">
        <v>423</v>
      </c>
      <c r="AF14" s="226">
        <v>15</v>
      </c>
      <c r="AG14" t="str">
        <f t="shared" si="0"/>
        <v>加藤　秀夫</v>
      </c>
      <c r="AH14" s="220" t="str">
        <f t="shared" si="1"/>
        <v>ラバーズ81</v>
      </c>
    </row>
    <row r="15" spans="2:35" ht="22" customHeight="1">
      <c r="B15" s="760"/>
      <c r="C15" s="761"/>
      <c r="D15" s="766"/>
      <c r="E15" s="767"/>
      <c r="F15" s="744"/>
      <c r="G15" s="715" t="str">
        <f>IF(AA14="","",VLOOKUP(AA14,$AC$6:$AE$24,3,0))</f>
        <v>まゆみ会</v>
      </c>
      <c r="H15" s="736"/>
      <c r="I15" s="736"/>
      <c r="J15" s="736"/>
      <c r="K15" s="736"/>
      <c r="L15" s="716"/>
      <c r="M15" s="732"/>
      <c r="N15" s="733"/>
      <c r="O15" s="732"/>
      <c r="P15" s="746"/>
      <c r="Q15" s="749"/>
      <c r="R15" s="750"/>
      <c r="S15" s="694"/>
      <c r="T15" s="695"/>
      <c r="U15" s="612"/>
      <c r="V15" s="613"/>
      <c r="W15" s="612"/>
      <c r="X15" s="613"/>
      <c r="Y15" s="612"/>
      <c r="Z15" s="613"/>
      <c r="AC15" s="218">
        <v>9</v>
      </c>
      <c r="AD15" s="217" t="s">
        <v>369</v>
      </c>
      <c r="AE15" s="215" t="s">
        <v>424</v>
      </c>
      <c r="AF15" s="229">
        <v>3</v>
      </c>
      <c r="AG15" t="str">
        <f t="shared" si="0"/>
        <v>鈴木　正敏</v>
      </c>
      <c r="AH15" s="220" t="str">
        <f t="shared" si="1"/>
        <v>宮城県障害者
卓球協会</v>
      </c>
    </row>
    <row r="16" spans="2:35" ht="24.75" customHeight="1">
      <c r="Z16" s="230"/>
      <c r="AC16" s="218">
        <v>10</v>
      </c>
      <c r="AD16" s="217" t="s">
        <v>375</v>
      </c>
      <c r="AE16" s="215" t="s">
        <v>424</v>
      </c>
      <c r="AF16" s="229">
        <v>8</v>
      </c>
      <c r="AG16" t="str">
        <f t="shared" si="0"/>
        <v>上田　大介</v>
      </c>
      <c r="AH16" s="220" t="str">
        <f t="shared" si="1"/>
        <v>飛天</v>
      </c>
    </row>
    <row r="17" spans="2:34" ht="20.149999999999999" customHeight="1">
      <c r="B17" s="720" t="s">
        <v>425</v>
      </c>
      <c r="C17" s="721"/>
      <c r="D17" s="721" t="s">
        <v>426</v>
      </c>
      <c r="E17" s="722"/>
      <c r="F17" s="700" t="s">
        <v>427</v>
      </c>
      <c r="G17" s="701"/>
      <c r="H17" s="701"/>
      <c r="I17" s="701"/>
      <c r="J17" s="723" t="s">
        <v>428</v>
      </c>
      <c r="K17" s="724"/>
      <c r="L17" s="725"/>
      <c r="M17" s="599" t="str">
        <f>LEFT(G19,2)</f>
        <v>柴崎</v>
      </c>
      <c r="N17" s="614"/>
      <c r="O17" s="599" t="str">
        <f>LEFT(G21,2)</f>
        <v>谷崎</v>
      </c>
      <c r="P17" s="614"/>
      <c r="Q17" s="599" t="str">
        <f>LEFT(G23,2)</f>
        <v>藤本</v>
      </c>
      <c r="R17" s="614"/>
      <c r="S17" s="599" t="str">
        <f>LEFT(G25,2)</f>
        <v>加藤</v>
      </c>
      <c r="T17" s="600"/>
      <c r="U17" s="713" t="s">
        <v>13</v>
      </c>
      <c r="V17" s="714"/>
      <c r="W17" s="713" t="s">
        <v>14</v>
      </c>
      <c r="X17" s="714"/>
      <c r="Y17" s="768" t="s">
        <v>15</v>
      </c>
      <c r="Z17" s="768"/>
      <c r="AC17" s="218">
        <v>11</v>
      </c>
      <c r="AD17" s="217" t="s">
        <v>377</v>
      </c>
      <c r="AE17" s="215" t="s">
        <v>429</v>
      </c>
      <c r="AF17" s="229">
        <v>11</v>
      </c>
      <c r="AG17" t="str">
        <f t="shared" si="0"/>
        <v>柾谷はつ子</v>
      </c>
      <c r="AH17" s="220" t="str">
        <f t="shared" si="1"/>
        <v>ラポール卓友会</v>
      </c>
    </row>
    <row r="18" spans="2:34" ht="20.149999999999999" customHeight="1">
      <c r="B18" s="720"/>
      <c r="C18" s="721"/>
      <c r="D18" s="721"/>
      <c r="E18" s="722"/>
      <c r="F18" s="703"/>
      <c r="G18" s="704"/>
      <c r="H18" s="704"/>
      <c r="I18" s="704"/>
      <c r="J18" s="223" t="s">
        <v>430</v>
      </c>
      <c r="K18" s="224">
        <v>10</v>
      </c>
      <c r="L18" s="225" t="s">
        <v>431</v>
      </c>
      <c r="M18" s="601"/>
      <c r="N18" s="615"/>
      <c r="O18" s="601"/>
      <c r="P18" s="615"/>
      <c r="Q18" s="601"/>
      <c r="R18" s="615"/>
      <c r="S18" s="601"/>
      <c r="T18" s="602"/>
      <c r="U18" s="715"/>
      <c r="V18" s="716"/>
      <c r="W18" s="715"/>
      <c r="X18" s="716"/>
      <c r="Y18" s="768"/>
      <c r="Z18" s="768"/>
      <c r="AC18" s="218">
        <v>12</v>
      </c>
      <c r="AD18" s="217" t="s">
        <v>386</v>
      </c>
      <c r="AE18" s="215" t="s">
        <v>419</v>
      </c>
      <c r="AF18" s="229">
        <v>13</v>
      </c>
      <c r="AG18" t="str">
        <f t="shared" si="0"/>
        <v>片平　孝治</v>
      </c>
      <c r="AH18" s="220" t="str">
        <f t="shared" si="1"/>
        <v>仙台スポーツ協議会（TDK)</v>
      </c>
    </row>
    <row r="19" spans="2:34" ht="22" customHeight="1">
      <c r="B19" s="755" t="s">
        <v>432</v>
      </c>
      <c r="C19" s="756"/>
      <c r="D19" s="762" t="s">
        <v>421</v>
      </c>
      <c r="E19" s="763"/>
      <c r="F19" s="743">
        <v>1</v>
      </c>
      <c r="G19" s="737" t="str">
        <f>IF(AA19="","",VLOOKUP(AA19,$AC$6:$AE$24,2,0))</f>
        <v>柴崎　文仁</v>
      </c>
      <c r="H19" s="738"/>
      <c r="I19" s="738"/>
      <c r="J19" s="738"/>
      <c r="K19" s="738"/>
      <c r="L19" s="739"/>
      <c r="M19" s="692"/>
      <c r="N19" s="693"/>
      <c r="O19" s="735"/>
      <c r="P19" s="731"/>
      <c r="Q19" s="734" t="s">
        <v>721</v>
      </c>
      <c r="R19" s="727"/>
      <c r="S19" s="734" t="s">
        <v>721</v>
      </c>
      <c r="T19" s="727"/>
      <c r="U19" s="580">
        <v>2</v>
      </c>
      <c r="V19" s="581"/>
      <c r="W19" s="580">
        <v>0</v>
      </c>
      <c r="X19" s="581"/>
      <c r="Y19" s="621">
        <v>1</v>
      </c>
      <c r="Z19" s="621"/>
      <c r="AA19" s="226">
        <v>2</v>
      </c>
      <c r="AC19" s="218">
        <v>13</v>
      </c>
      <c r="AD19" s="217" t="s">
        <v>388</v>
      </c>
      <c r="AE19" s="215" t="s">
        <v>433</v>
      </c>
      <c r="AF19" s="229">
        <v>4</v>
      </c>
      <c r="AG19" t="str">
        <f t="shared" si="0"/>
        <v>鈴木　安彦　</v>
      </c>
      <c r="AH19" s="220" t="str">
        <f t="shared" si="1"/>
        <v>宮城県障害者
卓球協会</v>
      </c>
    </row>
    <row r="20" spans="2:34" ht="22" customHeight="1">
      <c r="B20" s="757"/>
      <c r="C20" s="758"/>
      <c r="D20" s="764"/>
      <c r="E20" s="765"/>
      <c r="F20" s="744"/>
      <c r="G20" s="715" t="str">
        <f>IF(AA19="","",VLOOKUP(AA19,$AC$6:$AE$24,3,0))</f>
        <v>宮城県障害者
卓球協会</v>
      </c>
      <c r="H20" s="736"/>
      <c r="I20" s="736"/>
      <c r="J20" s="736"/>
      <c r="K20" s="736"/>
      <c r="L20" s="716"/>
      <c r="M20" s="694"/>
      <c r="N20" s="695"/>
      <c r="O20" s="732"/>
      <c r="P20" s="733"/>
      <c r="Q20" s="728"/>
      <c r="R20" s="729"/>
      <c r="S20" s="728"/>
      <c r="T20" s="729"/>
      <c r="U20" s="582"/>
      <c r="V20" s="583"/>
      <c r="W20" s="582"/>
      <c r="X20" s="583"/>
      <c r="Y20" s="621"/>
      <c r="Z20" s="621"/>
      <c r="AC20" s="218">
        <v>14</v>
      </c>
      <c r="AD20" s="217" t="s">
        <v>372</v>
      </c>
      <c r="AE20" s="215" t="s">
        <v>424</v>
      </c>
      <c r="AF20" s="220">
        <v>5</v>
      </c>
      <c r="AG20" t="str">
        <f t="shared" si="0"/>
        <v>三澤　叶夢</v>
      </c>
      <c r="AH20" s="220" t="str">
        <f t="shared" si="1"/>
        <v>宮城県障害者
卓球協会</v>
      </c>
    </row>
    <row r="21" spans="2:34" ht="22" customHeight="1">
      <c r="B21" s="759"/>
      <c r="C21" s="758"/>
      <c r="D21" s="764"/>
      <c r="E21" s="765"/>
      <c r="F21" s="743">
        <v>2</v>
      </c>
      <c r="G21" s="737" t="str">
        <f>IF(AA21="","",VLOOKUP(AA21,$AC$6:$AE$24,2,0))</f>
        <v>谷崎　淳一</v>
      </c>
      <c r="H21" s="738"/>
      <c r="I21" s="738"/>
      <c r="J21" s="738"/>
      <c r="K21" s="738"/>
      <c r="L21" s="739"/>
      <c r="M21" s="734"/>
      <c r="N21" s="727"/>
      <c r="O21" s="692"/>
      <c r="P21" s="693"/>
      <c r="Q21" s="735"/>
      <c r="R21" s="731"/>
      <c r="S21" s="730"/>
      <c r="T21" s="731"/>
      <c r="U21" s="610"/>
      <c r="V21" s="611"/>
      <c r="W21" s="610"/>
      <c r="X21" s="611"/>
      <c r="Y21" s="769"/>
      <c r="Z21" s="769"/>
      <c r="AA21" s="226">
        <v>7</v>
      </c>
      <c r="AC21" s="218">
        <v>15</v>
      </c>
      <c r="AD21" s="217" t="s">
        <v>434</v>
      </c>
      <c r="AE21" s="215" t="s">
        <v>435</v>
      </c>
      <c r="AF21" s="220">
        <v>12</v>
      </c>
      <c r="AG21" t="str">
        <f t="shared" si="0"/>
        <v>伊東　五月</v>
      </c>
      <c r="AH21" s="220" t="str">
        <f t="shared" si="1"/>
        <v>レインボー（東京）</v>
      </c>
    </row>
    <row r="22" spans="2:34" ht="22" customHeight="1">
      <c r="B22" s="757"/>
      <c r="C22" s="758"/>
      <c r="D22" s="764"/>
      <c r="E22" s="765"/>
      <c r="F22" s="744"/>
      <c r="G22" s="715" t="str">
        <f>IF(AA21="","",VLOOKUP(AA21,$AC$6:$AE$24,3,0))</f>
        <v>飛天</v>
      </c>
      <c r="H22" s="736"/>
      <c r="I22" s="736"/>
      <c r="J22" s="736"/>
      <c r="K22" s="736"/>
      <c r="L22" s="716"/>
      <c r="M22" s="728"/>
      <c r="N22" s="729"/>
      <c r="O22" s="694"/>
      <c r="P22" s="695"/>
      <c r="Q22" s="732"/>
      <c r="R22" s="733"/>
      <c r="S22" s="732"/>
      <c r="T22" s="733"/>
      <c r="U22" s="612"/>
      <c r="V22" s="613"/>
      <c r="W22" s="612"/>
      <c r="X22" s="613"/>
      <c r="Y22" s="769"/>
      <c r="Z22" s="769"/>
      <c r="AC22" s="218">
        <v>16</v>
      </c>
      <c r="AD22" s="217" t="s">
        <v>400</v>
      </c>
      <c r="AE22" s="215" t="s">
        <v>436</v>
      </c>
      <c r="AF22" s="220">
        <v>14</v>
      </c>
      <c r="AG22" t="str">
        <f t="shared" si="0"/>
        <v>塚本　一志</v>
      </c>
      <c r="AH22" s="220" t="str">
        <f t="shared" si="1"/>
        <v>東京スマッシュ
クラブ  (TSC)</v>
      </c>
    </row>
    <row r="23" spans="2:34" ht="22" customHeight="1">
      <c r="B23" s="757"/>
      <c r="C23" s="758"/>
      <c r="D23" s="764"/>
      <c r="E23" s="765"/>
      <c r="F23" s="743">
        <v>3</v>
      </c>
      <c r="G23" s="737" t="str">
        <f>IF(AA23="","",VLOOKUP(AA23,$AC$6:$AE$24,2,0))</f>
        <v>藤本　慧子</v>
      </c>
      <c r="H23" s="738"/>
      <c r="I23" s="738"/>
      <c r="J23" s="738"/>
      <c r="K23" s="738"/>
      <c r="L23" s="739"/>
      <c r="M23" s="734" t="s">
        <v>720</v>
      </c>
      <c r="N23" s="727"/>
      <c r="O23" s="735"/>
      <c r="P23" s="731"/>
      <c r="Q23" s="692"/>
      <c r="R23" s="693"/>
      <c r="S23" s="726" t="s">
        <v>722</v>
      </c>
      <c r="T23" s="727"/>
      <c r="U23" s="580">
        <v>1</v>
      </c>
      <c r="V23" s="581"/>
      <c r="W23" s="580">
        <v>1</v>
      </c>
      <c r="X23" s="581"/>
      <c r="Y23" s="621">
        <v>2</v>
      </c>
      <c r="Z23" s="621"/>
      <c r="AA23" s="226">
        <v>10</v>
      </c>
      <c r="AC23" s="231"/>
      <c r="AD23" s="231"/>
      <c r="AE23" s="232"/>
      <c r="AG23" t="e">
        <f t="shared" si="0"/>
        <v>#N/A</v>
      </c>
      <c r="AH23" s="220" t="e">
        <f t="shared" si="1"/>
        <v>#N/A</v>
      </c>
    </row>
    <row r="24" spans="2:34" ht="22" customHeight="1">
      <c r="B24" s="757"/>
      <c r="C24" s="758"/>
      <c r="D24" s="764"/>
      <c r="E24" s="765"/>
      <c r="F24" s="744"/>
      <c r="G24" s="715" t="str">
        <f>IF(AA23="","",VLOOKUP(AA23,$AC$6:$AE$24,3,0))</f>
        <v>東京スマッシュ
クラブ  (TSC)</v>
      </c>
      <c r="H24" s="736"/>
      <c r="I24" s="736"/>
      <c r="J24" s="736"/>
      <c r="K24" s="736"/>
      <c r="L24" s="716"/>
      <c r="M24" s="728"/>
      <c r="N24" s="729"/>
      <c r="O24" s="732"/>
      <c r="P24" s="733"/>
      <c r="Q24" s="694"/>
      <c r="R24" s="695"/>
      <c r="S24" s="728"/>
      <c r="T24" s="729"/>
      <c r="U24" s="582"/>
      <c r="V24" s="583"/>
      <c r="W24" s="582"/>
      <c r="X24" s="583"/>
      <c r="Y24" s="621"/>
      <c r="Z24" s="621"/>
      <c r="AC24" s="221"/>
      <c r="AD24" s="221"/>
      <c r="AE24" s="217"/>
      <c r="AF24" s="229"/>
      <c r="AG24" t="e">
        <f t="shared" si="0"/>
        <v>#N/A</v>
      </c>
      <c r="AH24" s="220" t="e">
        <f t="shared" si="1"/>
        <v>#N/A</v>
      </c>
    </row>
    <row r="25" spans="2:34" ht="22" customHeight="1">
      <c r="B25" s="757"/>
      <c r="C25" s="758"/>
      <c r="D25" s="764"/>
      <c r="E25" s="765"/>
      <c r="F25" s="743">
        <v>4</v>
      </c>
      <c r="G25" s="737" t="str">
        <f>IF(AA25="","",VLOOKUP(AA25,$AC$6:$AE$24,2,0))</f>
        <v>加藤　秀夫</v>
      </c>
      <c r="H25" s="738"/>
      <c r="I25" s="738"/>
      <c r="J25" s="738"/>
      <c r="K25" s="738"/>
      <c r="L25" s="739"/>
      <c r="M25" s="734" t="s">
        <v>720</v>
      </c>
      <c r="N25" s="727"/>
      <c r="O25" s="730"/>
      <c r="P25" s="731"/>
      <c r="Q25" s="751" t="s">
        <v>723</v>
      </c>
      <c r="R25" s="752"/>
      <c r="S25" s="692"/>
      <c r="T25" s="693"/>
      <c r="U25" s="580">
        <v>0</v>
      </c>
      <c r="V25" s="581"/>
      <c r="W25" s="580">
        <v>2</v>
      </c>
      <c r="X25" s="581"/>
      <c r="Y25" s="580">
        <v>3</v>
      </c>
      <c r="Z25" s="581"/>
      <c r="AA25" s="226">
        <v>15</v>
      </c>
      <c r="AC25" s="220">
        <f>SUM(AC7:AC24)</f>
        <v>136</v>
      </c>
      <c r="AG25"/>
    </row>
    <row r="26" spans="2:34" ht="22" customHeight="1">
      <c r="B26" s="760"/>
      <c r="C26" s="761"/>
      <c r="D26" s="766"/>
      <c r="E26" s="767"/>
      <c r="F26" s="744"/>
      <c r="G26" s="715" t="str">
        <f>IF(AA25="","",VLOOKUP(AA25,$AC$6:$AE$24,3,0))</f>
        <v>ラバーズ81</v>
      </c>
      <c r="H26" s="736"/>
      <c r="I26" s="736"/>
      <c r="J26" s="736"/>
      <c r="K26" s="736"/>
      <c r="L26" s="716"/>
      <c r="M26" s="728"/>
      <c r="N26" s="729"/>
      <c r="O26" s="732"/>
      <c r="P26" s="733"/>
      <c r="Q26" s="753"/>
      <c r="R26" s="754"/>
      <c r="S26" s="694"/>
      <c r="T26" s="695"/>
      <c r="U26" s="582"/>
      <c r="V26" s="583"/>
      <c r="W26" s="582"/>
      <c r="X26" s="583"/>
      <c r="Y26" s="582"/>
      <c r="Z26" s="583"/>
      <c r="AG26"/>
    </row>
    <row r="27" spans="2:34" ht="25.5" customHeight="1">
      <c r="B27" s="33"/>
      <c r="C27" s="33"/>
      <c r="D27" s="233"/>
      <c r="E27" s="233"/>
      <c r="F27" s="234"/>
      <c r="G27" s="235"/>
      <c r="H27" s="236"/>
      <c r="I27" s="236"/>
      <c r="J27" s="236"/>
      <c r="K27" s="236"/>
      <c r="L27" s="237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G27"/>
    </row>
    <row r="28" spans="2:34" ht="20.149999999999999" customHeight="1">
      <c r="B28" s="720" t="s">
        <v>412</v>
      </c>
      <c r="C28" s="721"/>
      <c r="D28" s="721" t="s">
        <v>413</v>
      </c>
      <c r="E28" s="722"/>
      <c r="F28" s="700" t="s">
        <v>437</v>
      </c>
      <c r="G28" s="701"/>
      <c r="H28" s="701"/>
      <c r="I28" s="702"/>
      <c r="J28" s="723" t="s">
        <v>415</v>
      </c>
      <c r="K28" s="724"/>
      <c r="L28" s="725"/>
      <c r="M28" s="599" t="str">
        <f>LEFT(G30,2)</f>
        <v>鈴木</v>
      </c>
      <c r="N28" s="614"/>
      <c r="O28" s="599" t="str">
        <f>LEFT(G32,2)</f>
        <v>上田</v>
      </c>
      <c r="P28" s="614"/>
      <c r="Q28" s="599" t="str">
        <f>LEFT(G34,2)</f>
        <v>柾谷</v>
      </c>
      <c r="R28" s="614"/>
      <c r="S28" s="599" t="str">
        <f>LEFT(G36,2)</f>
        <v>片平</v>
      </c>
      <c r="T28" s="600"/>
      <c r="U28" s="713" t="s">
        <v>13</v>
      </c>
      <c r="V28" s="717"/>
      <c r="W28" s="713" t="s">
        <v>14</v>
      </c>
      <c r="X28" s="717"/>
      <c r="Y28" s="713" t="s">
        <v>15</v>
      </c>
      <c r="Z28" s="714"/>
      <c r="AC28"/>
      <c r="AD28"/>
      <c r="AE28"/>
      <c r="AG28"/>
    </row>
    <row r="29" spans="2:34" ht="20.149999999999999" customHeight="1">
      <c r="B29" s="720"/>
      <c r="C29" s="721"/>
      <c r="D29" s="721"/>
      <c r="E29" s="722"/>
      <c r="F29" s="703"/>
      <c r="G29" s="704"/>
      <c r="H29" s="704"/>
      <c r="I29" s="705"/>
      <c r="J29" s="223" t="s">
        <v>438</v>
      </c>
      <c r="K29" s="224">
        <v>11</v>
      </c>
      <c r="L29" s="225" t="s">
        <v>439</v>
      </c>
      <c r="M29" s="601"/>
      <c r="N29" s="615"/>
      <c r="O29" s="601"/>
      <c r="P29" s="615"/>
      <c r="Q29" s="601"/>
      <c r="R29" s="615"/>
      <c r="S29" s="601"/>
      <c r="T29" s="602"/>
      <c r="U29" s="718"/>
      <c r="V29" s="719"/>
      <c r="W29" s="718"/>
      <c r="X29" s="719"/>
      <c r="Y29" s="715"/>
      <c r="Z29" s="716"/>
      <c r="AC29"/>
      <c r="AD29"/>
      <c r="AE29"/>
      <c r="AF29" s="226">
        <v>3</v>
      </c>
      <c r="AG29"/>
    </row>
    <row r="30" spans="2:34" ht="22" customHeight="1">
      <c r="B30" s="755" t="s">
        <v>440</v>
      </c>
      <c r="C30" s="756"/>
      <c r="D30" s="762" t="s">
        <v>421</v>
      </c>
      <c r="E30" s="763"/>
      <c r="F30" s="743">
        <v>1</v>
      </c>
      <c r="G30" s="776" t="str">
        <f>IF(AA30="","",VLOOKUP(AA30,$AC$6:$AE$24,2,0))</f>
        <v>鈴木　正敏</v>
      </c>
      <c r="H30" s="777"/>
      <c r="I30" s="777"/>
      <c r="J30" s="777"/>
      <c r="K30" s="777"/>
      <c r="L30" s="778"/>
      <c r="M30" s="692"/>
      <c r="N30" s="693"/>
      <c r="O30" s="735"/>
      <c r="P30" s="731"/>
      <c r="Q30" s="735"/>
      <c r="R30" s="731"/>
      <c r="S30" s="735"/>
      <c r="T30" s="731"/>
      <c r="U30" s="610"/>
      <c r="V30" s="611"/>
      <c r="W30" s="610"/>
      <c r="X30" s="611"/>
      <c r="Y30" s="610"/>
      <c r="Z30" s="611"/>
      <c r="AA30" s="226">
        <v>3</v>
      </c>
      <c r="AB30" s="238"/>
      <c r="AC30"/>
      <c r="AD30"/>
      <c r="AE30"/>
      <c r="AG30"/>
    </row>
    <row r="31" spans="2:34" ht="22" customHeight="1">
      <c r="B31" s="757"/>
      <c r="C31" s="758"/>
      <c r="D31" s="764"/>
      <c r="E31" s="765"/>
      <c r="F31" s="744"/>
      <c r="G31" s="715" t="str">
        <f>IF(AA30="","",VLOOKUP(AA30,$AC$6:$AE$24,3,0))</f>
        <v>宮城県障害者
卓球協会</v>
      </c>
      <c r="H31" s="736"/>
      <c r="I31" s="736"/>
      <c r="J31" s="736"/>
      <c r="K31" s="736"/>
      <c r="L31" s="716"/>
      <c r="M31" s="694"/>
      <c r="N31" s="695"/>
      <c r="O31" s="732"/>
      <c r="P31" s="733"/>
      <c r="Q31" s="732"/>
      <c r="R31" s="733"/>
      <c r="S31" s="732"/>
      <c r="T31" s="733"/>
      <c r="U31" s="612"/>
      <c r="V31" s="613"/>
      <c r="W31" s="612"/>
      <c r="X31" s="613"/>
      <c r="Y31" s="612"/>
      <c r="Z31" s="613"/>
      <c r="AC31"/>
      <c r="AD31"/>
      <c r="AE31"/>
      <c r="AF31" s="226">
        <v>8</v>
      </c>
      <c r="AG31"/>
    </row>
    <row r="32" spans="2:34" ht="22" customHeight="1">
      <c r="B32" s="759"/>
      <c r="C32" s="758"/>
      <c r="D32" s="764"/>
      <c r="E32" s="765"/>
      <c r="F32" s="743">
        <v>2</v>
      </c>
      <c r="G32" s="776" t="str">
        <f>IF(AA32="","",VLOOKUP(AA32,$AC$6:$AE$24,2,0))</f>
        <v>上田　大介</v>
      </c>
      <c r="H32" s="777"/>
      <c r="I32" s="777"/>
      <c r="J32" s="777"/>
      <c r="K32" s="777"/>
      <c r="L32" s="778"/>
      <c r="M32" s="735"/>
      <c r="N32" s="731"/>
      <c r="O32" s="692"/>
      <c r="P32" s="693"/>
      <c r="Q32" s="726" t="s">
        <v>721</v>
      </c>
      <c r="R32" s="727"/>
      <c r="S32" s="726" t="s">
        <v>724</v>
      </c>
      <c r="T32" s="727"/>
      <c r="U32" s="580">
        <v>2</v>
      </c>
      <c r="V32" s="581"/>
      <c r="W32" s="580">
        <v>0</v>
      </c>
      <c r="X32" s="581"/>
      <c r="Y32" s="580">
        <v>1</v>
      </c>
      <c r="Z32" s="581"/>
      <c r="AA32" s="226">
        <v>8</v>
      </c>
      <c r="AC32"/>
      <c r="AD32"/>
      <c r="AE32"/>
      <c r="AG32"/>
    </row>
    <row r="33" spans="2:33" ht="22" customHeight="1">
      <c r="B33" s="757"/>
      <c r="C33" s="758"/>
      <c r="D33" s="764"/>
      <c r="E33" s="765"/>
      <c r="F33" s="744"/>
      <c r="G33" s="715" t="str">
        <f>IF(AA32="","",VLOOKUP(AA32,$AC$6:$AE$24,3,0))</f>
        <v>飛天</v>
      </c>
      <c r="H33" s="736"/>
      <c r="I33" s="736"/>
      <c r="J33" s="736"/>
      <c r="K33" s="736"/>
      <c r="L33" s="716"/>
      <c r="M33" s="732"/>
      <c r="N33" s="733"/>
      <c r="O33" s="694"/>
      <c r="P33" s="695"/>
      <c r="Q33" s="728"/>
      <c r="R33" s="729"/>
      <c r="S33" s="728"/>
      <c r="T33" s="729"/>
      <c r="U33" s="582"/>
      <c r="V33" s="583"/>
      <c r="W33" s="582"/>
      <c r="X33" s="583"/>
      <c r="Y33" s="582"/>
      <c r="Z33" s="583"/>
      <c r="AC33"/>
      <c r="AD33"/>
      <c r="AE33"/>
      <c r="AF33" s="226">
        <v>11</v>
      </c>
      <c r="AG33"/>
    </row>
    <row r="34" spans="2:33" ht="22" customHeight="1">
      <c r="B34" s="757"/>
      <c r="C34" s="758"/>
      <c r="D34" s="764"/>
      <c r="E34" s="765"/>
      <c r="F34" s="743">
        <v>3</v>
      </c>
      <c r="G34" s="737" t="str">
        <f>IF(AA34="","",VLOOKUP(AA34,$AC$6:$AE$24,2,0))</f>
        <v>柾谷はつ子</v>
      </c>
      <c r="H34" s="738"/>
      <c r="I34" s="738"/>
      <c r="J34" s="738"/>
      <c r="K34" s="738"/>
      <c r="L34" s="739"/>
      <c r="M34" s="735"/>
      <c r="N34" s="731"/>
      <c r="O34" s="734" t="s">
        <v>720</v>
      </c>
      <c r="P34" s="727"/>
      <c r="Q34" s="692"/>
      <c r="R34" s="693"/>
      <c r="S34" s="726" t="s">
        <v>725</v>
      </c>
      <c r="T34" s="727"/>
      <c r="U34" s="580">
        <v>1</v>
      </c>
      <c r="V34" s="581"/>
      <c r="W34" s="580">
        <v>1</v>
      </c>
      <c r="X34" s="581"/>
      <c r="Y34" s="580">
        <v>2</v>
      </c>
      <c r="Z34" s="581"/>
      <c r="AA34" s="226">
        <v>11</v>
      </c>
      <c r="AC34"/>
      <c r="AD34"/>
      <c r="AE34"/>
      <c r="AG34"/>
    </row>
    <row r="35" spans="2:33" ht="22" customHeight="1">
      <c r="B35" s="757"/>
      <c r="C35" s="758"/>
      <c r="D35" s="764"/>
      <c r="E35" s="765"/>
      <c r="F35" s="744"/>
      <c r="G35" s="770" t="str">
        <f>IF(AA34="","",VLOOKUP(AA34,$AC$6:$AE$24,3,0))</f>
        <v>ラポール卓友会</v>
      </c>
      <c r="H35" s="771"/>
      <c r="I35" s="771"/>
      <c r="J35" s="771"/>
      <c r="K35" s="771"/>
      <c r="L35" s="772"/>
      <c r="M35" s="732"/>
      <c r="N35" s="733"/>
      <c r="O35" s="728"/>
      <c r="P35" s="729"/>
      <c r="Q35" s="694"/>
      <c r="R35" s="695"/>
      <c r="S35" s="728"/>
      <c r="T35" s="729"/>
      <c r="U35" s="582"/>
      <c r="V35" s="583"/>
      <c r="W35" s="582"/>
      <c r="X35" s="583"/>
      <c r="Y35" s="582"/>
      <c r="Z35" s="583"/>
      <c r="AC35"/>
      <c r="AD35"/>
      <c r="AE35"/>
      <c r="AF35" s="226">
        <v>13</v>
      </c>
      <c r="AG35"/>
    </row>
    <row r="36" spans="2:33" ht="22" customHeight="1">
      <c r="B36" s="757"/>
      <c r="C36" s="758"/>
      <c r="D36" s="764"/>
      <c r="E36" s="765"/>
      <c r="F36" s="743">
        <v>4</v>
      </c>
      <c r="G36" s="737" t="str">
        <f>IF(AA36="","",VLOOKUP(AA36,$AC$6:$AE$24,2,0))</f>
        <v>片平　孝治</v>
      </c>
      <c r="H36" s="738"/>
      <c r="I36" s="738"/>
      <c r="J36" s="738"/>
      <c r="K36" s="738"/>
      <c r="L36" s="739"/>
      <c r="M36" s="735"/>
      <c r="N36" s="731"/>
      <c r="O36" s="726" t="s">
        <v>726</v>
      </c>
      <c r="P36" s="773"/>
      <c r="Q36" s="775" t="s">
        <v>726</v>
      </c>
      <c r="R36" s="752"/>
      <c r="S36" s="692"/>
      <c r="T36" s="693"/>
      <c r="U36" s="580">
        <v>0</v>
      </c>
      <c r="V36" s="581"/>
      <c r="W36" s="580">
        <v>2</v>
      </c>
      <c r="X36" s="581"/>
      <c r="Y36" s="621">
        <v>3</v>
      </c>
      <c r="Z36" s="621"/>
      <c r="AA36" s="226">
        <v>13</v>
      </c>
      <c r="AC36"/>
      <c r="AD36"/>
      <c r="AE36"/>
      <c r="AG36"/>
    </row>
    <row r="37" spans="2:33" ht="22" customHeight="1">
      <c r="B37" s="760"/>
      <c r="C37" s="761"/>
      <c r="D37" s="766"/>
      <c r="E37" s="767"/>
      <c r="F37" s="744"/>
      <c r="G37" s="715" t="str">
        <f>IF(AA36="","",VLOOKUP(AA36,$AC$6:$AE$24,3,0))</f>
        <v>仙台スポーツ協議会（TDK)</v>
      </c>
      <c r="H37" s="736"/>
      <c r="I37" s="736"/>
      <c r="J37" s="736"/>
      <c r="K37" s="736"/>
      <c r="L37" s="716"/>
      <c r="M37" s="732"/>
      <c r="N37" s="733"/>
      <c r="O37" s="728"/>
      <c r="P37" s="774"/>
      <c r="Q37" s="753"/>
      <c r="R37" s="754"/>
      <c r="S37" s="694"/>
      <c r="T37" s="695"/>
      <c r="U37" s="582"/>
      <c r="V37" s="583"/>
      <c r="W37" s="582"/>
      <c r="X37" s="583"/>
      <c r="Y37" s="621"/>
      <c r="Z37" s="621"/>
      <c r="AC37"/>
      <c r="AD37"/>
      <c r="AE37"/>
      <c r="AG37"/>
    </row>
    <row r="38" spans="2:33" ht="25.5" customHeight="1">
      <c r="Y38" s="239"/>
      <c r="Z38" s="239"/>
      <c r="AC38"/>
      <c r="AD38"/>
      <c r="AE38"/>
      <c r="AG38"/>
    </row>
    <row r="39" spans="2:33" ht="20.149999999999999" customHeight="1">
      <c r="B39" s="720" t="s">
        <v>441</v>
      </c>
      <c r="C39" s="721"/>
      <c r="D39" s="721" t="s">
        <v>442</v>
      </c>
      <c r="E39" s="722"/>
      <c r="F39" s="700" t="s">
        <v>443</v>
      </c>
      <c r="G39" s="701"/>
      <c r="H39" s="701"/>
      <c r="I39" s="701"/>
      <c r="J39" s="723" t="s">
        <v>444</v>
      </c>
      <c r="K39" s="724"/>
      <c r="L39" s="725"/>
      <c r="M39" s="599" t="str">
        <f>LEFT(G41,2)</f>
        <v>鈴木</v>
      </c>
      <c r="N39" s="614"/>
      <c r="O39" s="599" t="str">
        <f>LEFT(G43,3)</f>
        <v>三澤　</v>
      </c>
      <c r="P39" s="614"/>
      <c r="Q39" s="599" t="str">
        <f>LEFT(G45,3)</f>
        <v>伊東　</v>
      </c>
      <c r="R39" s="600"/>
      <c r="S39" s="599" t="str">
        <f>LEFT(G47,2)</f>
        <v>塚本</v>
      </c>
      <c r="T39" s="600"/>
      <c r="U39" s="713" t="s">
        <v>13</v>
      </c>
      <c r="V39" s="714"/>
      <c r="W39" s="713" t="s">
        <v>14</v>
      </c>
      <c r="X39" s="714"/>
      <c r="Y39" s="768" t="s">
        <v>15</v>
      </c>
      <c r="Z39" s="768"/>
      <c r="AC39"/>
      <c r="AD39"/>
      <c r="AE39"/>
      <c r="AG39"/>
    </row>
    <row r="40" spans="2:33" ht="20.149999999999999" customHeight="1">
      <c r="B40" s="720"/>
      <c r="C40" s="721"/>
      <c r="D40" s="721"/>
      <c r="E40" s="722"/>
      <c r="F40" s="703"/>
      <c r="G40" s="704"/>
      <c r="H40" s="704"/>
      <c r="I40" s="704"/>
      <c r="J40" s="223" t="s">
        <v>438</v>
      </c>
      <c r="K40" s="224">
        <v>12</v>
      </c>
      <c r="L40" s="225" t="s">
        <v>439</v>
      </c>
      <c r="M40" s="601"/>
      <c r="N40" s="615"/>
      <c r="O40" s="601"/>
      <c r="P40" s="615"/>
      <c r="Q40" s="601"/>
      <c r="R40" s="602"/>
      <c r="S40" s="601"/>
      <c r="T40" s="602"/>
      <c r="U40" s="715"/>
      <c r="V40" s="716"/>
      <c r="W40" s="715"/>
      <c r="X40" s="716"/>
      <c r="Y40" s="768"/>
      <c r="Z40" s="768"/>
      <c r="AC40"/>
      <c r="AD40"/>
      <c r="AE40"/>
      <c r="AF40" s="226">
        <v>4</v>
      </c>
      <c r="AG40"/>
    </row>
    <row r="41" spans="2:33" ht="22" customHeight="1">
      <c r="B41" s="755" t="s">
        <v>440</v>
      </c>
      <c r="C41" s="756"/>
      <c r="D41" s="762" t="s">
        <v>421</v>
      </c>
      <c r="E41" s="763"/>
      <c r="F41" s="743">
        <v>1</v>
      </c>
      <c r="G41" s="776" t="str">
        <f>IF(AA41="","",VLOOKUP(AA41,$AC$6:$AE$24,2,0))</f>
        <v>鈴木　安彦　</v>
      </c>
      <c r="H41" s="777"/>
      <c r="I41" s="777"/>
      <c r="J41" s="777"/>
      <c r="K41" s="777"/>
      <c r="L41" s="778"/>
      <c r="M41" s="692"/>
      <c r="N41" s="693"/>
      <c r="O41" s="734" t="s">
        <v>720</v>
      </c>
      <c r="P41" s="727"/>
      <c r="Q41" s="734" t="s">
        <v>721</v>
      </c>
      <c r="R41" s="727"/>
      <c r="S41" s="734" t="s">
        <v>721</v>
      </c>
      <c r="T41" s="727"/>
      <c r="U41" s="580">
        <v>2</v>
      </c>
      <c r="V41" s="581"/>
      <c r="W41" s="580">
        <v>1</v>
      </c>
      <c r="X41" s="581"/>
      <c r="Y41" s="621">
        <v>2</v>
      </c>
      <c r="Z41" s="621"/>
      <c r="AA41" s="226">
        <v>4</v>
      </c>
      <c r="AC41"/>
      <c r="AD41"/>
      <c r="AE41"/>
      <c r="AG41"/>
    </row>
    <row r="42" spans="2:33" ht="22" customHeight="1">
      <c r="B42" s="757"/>
      <c r="C42" s="758"/>
      <c r="D42" s="764"/>
      <c r="E42" s="765"/>
      <c r="F42" s="744"/>
      <c r="G42" s="715" t="str">
        <f>IF(AA41="","",VLOOKUP(AA41,$AC$6:$AE$24,3,0))</f>
        <v>宮城県障害者
卓球協会</v>
      </c>
      <c r="H42" s="736"/>
      <c r="I42" s="736"/>
      <c r="J42" s="736"/>
      <c r="K42" s="736"/>
      <c r="L42" s="716"/>
      <c r="M42" s="694"/>
      <c r="N42" s="695"/>
      <c r="O42" s="728"/>
      <c r="P42" s="729"/>
      <c r="Q42" s="728"/>
      <c r="R42" s="729"/>
      <c r="S42" s="728"/>
      <c r="T42" s="729"/>
      <c r="U42" s="582"/>
      <c r="V42" s="583"/>
      <c r="W42" s="582"/>
      <c r="X42" s="583"/>
      <c r="Y42" s="621"/>
      <c r="Z42" s="621"/>
      <c r="AC42"/>
      <c r="AD42"/>
      <c r="AE42"/>
      <c r="AF42" s="226">
        <v>5</v>
      </c>
      <c r="AG42"/>
    </row>
    <row r="43" spans="2:33" ht="22" customHeight="1">
      <c r="B43" s="759"/>
      <c r="C43" s="758"/>
      <c r="D43" s="764"/>
      <c r="E43" s="765"/>
      <c r="F43" s="743">
        <v>2</v>
      </c>
      <c r="G43" s="776" t="str">
        <f>IF(AA43="","",VLOOKUP(AA43,$AC$6:$AE$24,2,0))</f>
        <v>三澤　叶夢</v>
      </c>
      <c r="H43" s="777"/>
      <c r="I43" s="777"/>
      <c r="J43" s="777"/>
      <c r="K43" s="777"/>
      <c r="L43" s="778"/>
      <c r="M43" s="734" t="s">
        <v>721</v>
      </c>
      <c r="N43" s="727"/>
      <c r="O43" s="692"/>
      <c r="P43" s="693"/>
      <c r="Q43" s="726" t="s">
        <v>727</v>
      </c>
      <c r="R43" s="727"/>
      <c r="S43" s="726" t="s">
        <v>728</v>
      </c>
      <c r="T43" s="727"/>
      <c r="U43" s="580">
        <v>3</v>
      </c>
      <c r="V43" s="581"/>
      <c r="W43" s="580">
        <v>0</v>
      </c>
      <c r="X43" s="581"/>
      <c r="Y43" s="621">
        <v>1</v>
      </c>
      <c r="Z43" s="621"/>
      <c r="AA43" s="226">
        <v>5</v>
      </c>
      <c r="AC43"/>
      <c r="AD43"/>
      <c r="AE43"/>
      <c r="AG43"/>
    </row>
    <row r="44" spans="2:33" ht="22" customHeight="1">
      <c r="B44" s="757"/>
      <c r="C44" s="758"/>
      <c r="D44" s="764"/>
      <c r="E44" s="765"/>
      <c r="F44" s="744"/>
      <c r="G44" s="715" t="str">
        <f>IF(AA43="","",VLOOKUP(AA43,$AC$6:$AE$24,3,0))</f>
        <v>宮城県障害者
卓球協会</v>
      </c>
      <c r="H44" s="736"/>
      <c r="I44" s="736"/>
      <c r="J44" s="736"/>
      <c r="K44" s="736"/>
      <c r="L44" s="716"/>
      <c r="M44" s="728"/>
      <c r="N44" s="729"/>
      <c r="O44" s="694"/>
      <c r="P44" s="695"/>
      <c r="Q44" s="728"/>
      <c r="R44" s="729"/>
      <c r="S44" s="728"/>
      <c r="T44" s="729"/>
      <c r="U44" s="582"/>
      <c r="V44" s="583"/>
      <c r="W44" s="582"/>
      <c r="X44" s="583"/>
      <c r="Y44" s="621"/>
      <c r="Z44" s="621"/>
      <c r="AC44"/>
      <c r="AD44"/>
      <c r="AE44"/>
      <c r="AF44" s="226">
        <v>12</v>
      </c>
      <c r="AG44"/>
    </row>
    <row r="45" spans="2:33" ht="22" customHeight="1">
      <c r="B45" s="757"/>
      <c r="C45" s="758"/>
      <c r="D45" s="764"/>
      <c r="E45" s="765"/>
      <c r="F45" s="743">
        <v>3</v>
      </c>
      <c r="G45" s="737" t="str">
        <f>IF(AA45="","",VLOOKUP(AA45,$AC$6:$AE$24,2,0))</f>
        <v>伊東　五月</v>
      </c>
      <c r="H45" s="738"/>
      <c r="I45" s="738"/>
      <c r="J45" s="738"/>
      <c r="K45" s="738"/>
      <c r="L45" s="739"/>
      <c r="M45" s="734" t="s">
        <v>720</v>
      </c>
      <c r="N45" s="727"/>
      <c r="O45" s="775" t="s">
        <v>726</v>
      </c>
      <c r="P45" s="752"/>
      <c r="Q45" s="692"/>
      <c r="R45" s="693"/>
      <c r="S45" s="726" t="s">
        <v>728</v>
      </c>
      <c r="T45" s="727"/>
      <c r="U45" s="580">
        <v>1</v>
      </c>
      <c r="V45" s="581"/>
      <c r="W45" s="580">
        <v>2</v>
      </c>
      <c r="X45" s="581"/>
      <c r="Y45" s="621">
        <v>3</v>
      </c>
      <c r="Z45" s="621"/>
      <c r="AA45" s="226">
        <v>12</v>
      </c>
      <c r="AC45"/>
      <c r="AD45"/>
      <c r="AE45"/>
      <c r="AG45"/>
    </row>
    <row r="46" spans="2:33" ht="22" customHeight="1">
      <c r="B46" s="757"/>
      <c r="C46" s="758"/>
      <c r="D46" s="764"/>
      <c r="E46" s="765"/>
      <c r="F46" s="744"/>
      <c r="G46" s="715" t="str">
        <f>IF(AA45="","",VLOOKUP(AA45,$AC$6:$AE$24,3,0))</f>
        <v>レインボー（東京）</v>
      </c>
      <c r="H46" s="736"/>
      <c r="I46" s="736"/>
      <c r="J46" s="736"/>
      <c r="K46" s="736"/>
      <c r="L46" s="716"/>
      <c r="M46" s="728"/>
      <c r="N46" s="729"/>
      <c r="O46" s="753"/>
      <c r="P46" s="754"/>
      <c r="Q46" s="694"/>
      <c r="R46" s="695"/>
      <c r="S46" s="728"/>
      <c r="T46" s="729"/>
      <c r="U46" s="582"/>
      <c r="V46" s="583"/>
      <c r="W46" s="582"/>
      <c r="X46" s="583"/>
      <c r="Y46" s="621"/>
      <c r="Z46" s="621"/>
      <c r="AC46"/>
      <c r="AD46"/>
      <c r="AE46"/>
      <c r="AF46" s="226">
        <v>14</v>
      </c>
      <c r="AG46"/>
    </row>
    <row r="47" spans="2:33" ht="22" customHeight="1">
      <c r="B47" s="757"/>
      <c r="C47" s="758"/>
      <c r="D47" s="764"/>
      <c r="E47" s="765"/>
      <c r="F47" s="743">
        <v>4</v>
      </c>
      <c r="G47" s="737" t="str">
        <f>IF(AA47="","",VLOOKUP(AA47,$AC$6:$AE$24,2,0))</f>
        <v>塚本　一志</v>
      </c>
      <c r="H47" s="738"/>
      <c r="I47" s="738"/>
      <c r="J47" s="738"/>
      <c r="K47" s="738"/>
      <c r="L47" s="739"/>
      <c r="M47" s="734" t="s">
        <v>720</v>
      </c>
      <c r="N47" s="727"/>
      <c r="O47" s="775" t="s">
        <v>726</v>
      </c>
      <c r="P47" s="752"/>
      <c r="Q47" s="775" t="s">
        <v>726</v>
      </c>
      <c r="R47" s="752"/>
      <c r="S47" s="692"/>
      <c r="T47" s="693"/>
      <c r="U47" s="580">
        <v>0</v>
      </c>
      <c r="V47" s="581"/>
      <c r="W47" s="580">
        <v>3</v>
      </c>
      <c r="X47" s="581"/>
      <c r="Y47" s="580">
        <v>4</v>
      </c>
      <c r="Z47" s="581"/>
      <c r="AA47" s="226">
        <v>14</v>
      </c>
      <c r="AC47"/>
      <c r="AD47"/>
      <c r="AE47"/>
      <c r="AG47"/>
    </row>
    <row r="48" spans="2:33" ht="22" customHeight="1">
      <c r="B48" s="760"/>
      <c r="C48" s="761"/>
      <c r="D48" s="766"/>
      <c r="E48" s="767"/>
      <c r="F48" s="744"/>
      <c r="G48" s="715" t="str">
        <f>IF(AA47="","",VLOOKUP(AA47,$AC$6:$AE$24,3,0))</f>
        <v>東京スマッシュ
クラブ  (TSC)</v>
      </c>
      <c r="H48" s="736"/>
      <c r="I48" s="736"/>
      <c r="J48" s="736"/>
      <c r="K48" s="736"/>
      <c r="L48" s="716"/>
      <c r="M48" s="728"/>
      <c r="N48" s="729"/>
      <c r="O48" s="753"/>
      <c r="P48" s="754"/>
      <c r="Q48" s="753"/>
      <c r="R48" s="754"/>
      <c r="S48" s="694"/>
      <c r="T48" s="695"/>
      <c r="U48" s="582"/>
      <c r="V48" s="583"/>
      <c r="W48" s="582"/>
      <c r="X48" s="583"/>
      <c r="Y48" s="582"/>
      <c r="Z48" s="583"/>
      <c r="AC48"/>
      <c r="AD48"/>
      <c r="AE48"/>
      <c r="AF48"/>
      <c r="AG48"/>
    </row>
    <row r="49" spans="2:31">
      <c r="AA49" s="220">
        <f>SUM(AA8:AA48)</f>
        <v>136</v>
      </c>
      <c r="AC49"/>
      <c r="AD49"/>
      <c r="AE49"/>
    </row>
    <row r="50" spans="2:31">
      <c r="B50" s="248"/>
      <c r="C50" s="248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2:31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2:31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2:31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2:31"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2:31"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2:31"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2:31"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</sheetData>
  <autoFilter ref="AC6:AE24" xr:uid="{00000000-0009-0000-0000-000003000000}"/>
  <mergeCells count="213">
    <mergeCell ref="W43:X44"/>
    <mergeCell ref="Y43:Z44"/>
    <mergeCell ref="G44:L44"/>
    <mergeCell ref="F45:F46"/>
    <mergeCell ref="G45:L45"/>
    <mergeCell ref="M45:N46"/>
    <mergeCell ref="O45:P46"/>
    <mergeCell ref="Q45:R46"/>
    <mergeCell ref="S47:T48"/>
    <mergeCell ref="U47:V48"/>
    <mergeCell ref="W47:X48"/>
    <mergeCell ref="Y47:Z48"/>
    <mergeCell ref="G48:L48"/>
    <mergeCell ref="S45:T46"/>
    <mergeCell ref="U45:V46"/>
    <mergeCell ref="W45:X46"/>
    <mergeCell ref="Y45:Z46"/>
    <mergeCell ref="G46:L46"/>
    <mergeCell ref="F47:F48"/>
    <mergeCell ref="G47:L47"/>
    <mergeCell ref="M47:N48"/>
    <mergeCell ref="O47:P48"/>
    <mergeCell ref="Q47:R48"/>
    <mergeCell ref="U41:V42"/>
    <mergeCell ref="W41:X42"/>
    <mergeCell ref="Y41:Z42"/>
    <mergeCell ref="Q39:R40"/>
    <mergeCell ref="S39:T40"/>
    <mergeCell ref="U39:V40"/>
    <mergeCell ref="W39:X40"/>
    <mergeCell ref="Y39:Z40"/>
    <mergeCell ref="B41:C48"/>
    <mergeCell ref="D41:E48"/>
    <mergeCell ref="F41:F42"/>
    <mergeCell ref="G41:L41"/>
    <mergeCell ref="M41:N42"/>
    <mergeCell ref="G42:L42"/>
    <mergeCell ref="F43:F44"/>
    <mergeCell ref="G43:L43"/>
    <mergeCell ref="M43:N44"/>
    <mergeCell ref="O43:P44"/>
    <mergeCell ref="Q43:R44"/>
    <mergeCell ref="O41:P42"/>
    <mergeCell ref="Q41:R42"/>
    <mergeCell ref="S41:T42"/>
    <mergeCell ref="S43:T44"/>
    <mergeCell ref="U43:V44"/>
    <mergeCell ref="B39:C40"/>
    <mergeCell ref="D39:E40"/>
    <mergeCell ref="F39:I40"/>
    <mergeCell ref="J39:L39"/>
    <mergeCell ref="M39:N40"/>
    <mergeCell ref="O39:P40"/>
    <mergeCell ref="B30:C37"/>
    <mergeCell ref="D30:E37"/>
    <mergeCell ref="F30:F31"/>
    <mergeCell ref="F32:F33"/>
    <mergeCell ref="G33:L33"/>
    <mergeCell ref="G32:L32"/>
    <mergeCell ref="M32:N33"/>
    <mergeCell ref="O32:P33"/>
    <mergeCell ref="G31:L31"/>
    <mergeCell ref="G30:L30"/>
    <mergeCell ref="M30:N31"/>
    <mergeCell ref="O30:P31"/>
    <mergeCell ref="U34:V35"/>
    <mergeCell ref="W34:X35"/>
    <mergeCell ref="Y34:Z35"/>
    <mergeCell ref="G35:L35"/>
    <mergeCell ref="F36:F37"/>
    <mergeCell ref="G36:L36"/>
    <mergeCell ref="M36:N37"/>
    <mergeCell ref="O36:P37"/>
    <mergeCell ref="Q36:R37"/>
    <mergeCell ref="S36:T37"/>
    <mergeCell ref="F34:F35"/>
    <mergeCell ref="G34:L34"/>
    <mergeCell ref="M34:N35"/>
    <mergeCell ref="O34:P35"/>
    <mergeCell ref="Q34:R35"/>
    <mergeCell ref="S34:T35"/>
    <mergeCell ref="U36:V37"/>
    <mergeCell ref="W36:X37"/>
    <mergeCell ref="Y36:Z37"/>
    <mergeCell ref="G37:L37"/>
    <mergeCell ref="Y28:Z29"/>
    <mergeCell ref="S25:T26"/>
    <mergeCell ref="U25:V26"/>
    <mergeCell ref="W25:X26"/>
    <mergeCell ref="Y25:Z26"/>
    <mergeCell ref="Q32:R33"/>
    <mergeCell ref="S32:T33"/>
    <mergeCell ref="U32:V33"/>
    <mergeCell ref="W32:X33"/>
    <mergeCell ref="Y32:Z33"/>
    <mergeCell ref="Q30:R31"/>
    <mergeCell ref="S30:T31"/>
    <mergeCell ref="U30:V31"/>
    <mergeCell ref="W30:X31"/>
    <mergeCell ref="Y30:Z31"/>
    <mergeCell ref="B28:C29"/>
    <mergeCell ref="D28:E29"/>
    <mergeCell ref="F28:I29"/>
    <mergeCell ref="J28:L28"/>
    <mergeCell ref="M28:N29"/>
    <mergeCell ref="S23:T24"/>
    <mergeCell ref="U23:V24"/>
    <mergeCell ref="W23:X24"/>
    <mergeCell ref="O28:P29"/>
    <mergeCell ref="Q28:R29"/>
    <mergeCell ref="S28:T29"/>
    <mergeCell ref="U28:V29"/>
    <mergeCell ref="W28:X29"/>
    <mergeCell ref="F25:F26"/>
    <mergeCell ref="G25:L25"/>
    <mergeCell ref="M25:N26"/>
    <mergeCell ref="O25:P26"/>
    <mergeCell ref="Q25:R26"/>
    <mergeCell ref="G26:L26"/>
    <mergeCell ref="S21:T22"/>
    <mergeCell ref="U21:V22"/>
    <mergeCell ref="W21:X22"/>
    <mergeCell ref="Y21:Z22"/>
    <mergeCell ref="G22:L22"/>
    <mergeCell ref="F23:F24"/>
    <mergeCell ref="G23:L23"/>
    <mergeCell ref="M23:N24"/>
    <mergeCell ref="O23:P24"/>
    <mergeCell ref="Q23:R24"/>
    <mergeCell ref="U19:V20"/>
    <mergeCell ref="W19:X20"/>
    <mergeCell ref="Y19:Z20"/>
    <mergeCell ref="Q17:R18"/>
    <mergeCell ref="S17:T18"/>
    <mergeCell ref="U17:V18"/>
    <mergeCell ref="W17:X18"/>
    <mergeCell ref="Y17:Z18"/>
    <mergeCell ref="B19:C26"/>
    <mergeCell ref="D19:E26"/>
    <mergeCell ref="F19:F20"/>
    <mergeCell ref="G19:L19"/>
    <mergeCell ref="M19:N20"/>
    <mergeCell ref="G20:L20"/>
    <mergeCell ref="F21:F22"/>
    <mergeCell ref="G21:L21"/>
    <mergeCell ref="M21:N22"/>
    <mergeCell ref="O21:P22"/>
    <mergeCell ref="Q21:R22"/>
    <mergeCell ref="O19:P20"/>
    <mergeCell ref="Q19:R20"/>
    <mergeCell ref="S19:T20"/>
    <mergeCell ref="Y23:Z24"/>
    <mergeCell ref="G24:L24"/>
    <mergeCell ref="B17:C18"/>
    <mergeCell ref="D17:E18"/>
    <mergeCell ref="F17:I18"/>
    <mergeCell ref="J17:L17"/>
    <mergeCell ref="M17:N18"/>
    <mergeCell ref="O17:P18"/>
    <mergeCell ref="B8:C15"/>
    <mergeCell ref="D8:E15"/>
    <mergeCell ref="F8:F9"/>
    <mergeCell ref="F10:F11"/>
    <mergeCell ref="U12:V13"/>
    <mergeCell ref="W12:X13"/>
    <mergeCell ref="Y12:Z13"/>
    <mergeCell ref="G13:L13"/>
    <mergeCell ref="F14:F15"/>
    <mergeCell ref="G14:L14"/>
    <mergeCell ref="M14:N15"/>
    <mergeCell ref="O14:P15"/>
    <mergeCell ref="Q14:R15"/>
    <mergeCell ref="S14:T15"/>
    <mergeCell ref="F12:F13"/>
    <mergeCell ref="G12:L12"/>
    <mergeCell ref="M12:N13"/>
    <mergeCell ref="O12:P13"/>
    <mergeCell ref="Q12:R13"/>
    <mergeCell ref="S12:T13"/>
    <mergeCell ref="U14:V15"/>
    <mergeCell ref="W14:X15"/>
    <mergeCell ref="Y14:Z15"/>
    <mergeCell ref="G15:L15"/>
    <mergeCell ref="Q10:R11"/>
    <mergeCell ref="S10:T11"/>
    <mergeCell ref="U10:V11"/>
    <mergeCell ref="W10:X11"/>
    <mergeCell ref="Y10:Z11"/>
    <mergeCell ref="G11:L11"/>
    <mergeCell ref="Q8:R9"/>
    <mergeCell ref="S8:T9"/>
    <mergeCell ref="U8:V9"/>
    <mergeCell ref="W8:X9"/>
    <mergeCell ref="Y8:Z9"/>
    <mergeCell ref="G9:L9"/>
    <mergeCell ref="G8:L8"/>
    <mergeCell ref="M8:N9"/>
    <mergeCell ref="O8:P9"/>
    <mergeCell ref="G10:L10"/>
    <mergeCell ref="M10:N11"/>
    <mergeCell ref="O10:P11"/>
    <mergeCell ref="O6:P7"/>
    <mergeCell ref="Q6:R7"/>
    <mergeCell ref="S6:T7"/>
    <mergeCell ref="U6:V7"/>
    <mergeCell ref="W6:X7"/>
    <mergeCell ref="Y6:Z7"/>
    <mergeCell ref="B1:J2"/>
    <mergeCell ref="B6:C7"/>
    <mergeCell ref="D6:E7"/>
    <mergeCell ref="F6:I7"/>
    <mergeCell ref="J6:L6"/>
    <mergeCell ref="M6:N7"/>
  </mergeCells>
  <phoneticPr fontId="4"/>
  <printOptions horizontalCentered="1"/>
  <pageMargins left="0.55118110236220474" right="0.55118110236220474" top="0.31496062992125984" bottom="0.27559055118110237" header="0.31496062992125984" footer="0.31496062992125984"/>
  <pageSetup paperSize="9" scale="110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AH114"/>
  <sheetViews>
    <sheetView showGridLines="0" workbookViewId="0">
      <selection activeCell="O34" sqref="O34"/>
    </sheetView>
  </sheetViews>
  <sheetFormatPr defaultColWidth="9" defaultRowHeight="13"/>
  <cols>
    <col min="1" max="1" width="2.26953125" style="220" customWidth="1"/>
    <col min="2" max="2" width="1.90625" style="220" customWidth="1"/>
    <col min="3" max="12" width="3.36328125" style="220" customWidth="1"/>
    <col min="13" max="26" width="3.08984375" style="220" customWidth="1"/>
    <col min="27" max="27" width="3.7265625" style="220" hidden="1" customWidth="1"/>
    <col min="28" max="28" width="5.08984375" style="220" hidden="1" customWidth="1"/>
    <col min="29" max="29" width="3.36328125" style="220" hidden="1" customWidth="1"/>
    <col min="30" max="30" width="13.90625" style="220" hidden="1" customWidth="1"/>
    <col min="31" max="31" width="32.453125" style="220" hidden="1" customWidth="1"/>
    <col min="32" max="34" width="0" style="220" hidden="1" customWidth="1"/>
    <col min="35" max="16384" width="9" style="220"/>
  </cols>
  <sheetData>
    <row r="1" spans="2:34" ht="13.5" customHeight="1">
      <c r="B1" s="712" t="s">
        <v>462</v>
      </c>
      <c r="C1" s="712"/>
      <c r="D1" s="712"/>
      <c r="E1" s="712"/>
      <c r="F1" s="712"/>
      <c r="G1" s="712"/>
      <c r="H1" s="712"/>
      <c r="I1" s="712"/>
      <c r="J1" s="712"/>
      <c r="K1" s="1"/>
    </row>
    <row r="2" spans="2:34" ht="15.75" customHeight="1">
      <c r="B2" s="712"/>
      <c r="C2" s="712"/>
      <c r="D2" s="712"/>
      <c r="E2" s="712"/>
      <c r="F2" s="712"/>
      <c r="G2" s="712"/>
      <c r="H2" s="712"/>
      <c r="I2" s="712"/>
      <c r="J2" s="712"/>
      <c r="K2" s="1"/>
    </row>
    <row r="3" spans="2:34" ht="10.5" customHeight="1"/>
    <row r="4" spans="2:34" ht="18.75" customHeight="1">
      <c r="F4" s="9" t="s">
        <v>3</v>
      </c>
    </row>
    <row r="5" spans="2:34" ht="7.5" customHeight="1"/>
    <row r="6" spans="2:34" ht="20.149999999999999" customHeight="1">
      <c r="B6" s="720" t="s">
        <v>463</v>
      </c>
      <c r="C6" s="721"/>
      <c r="D6" s="721" t="s">
        <v>464</v>
      </c>
      <c r="E6" s="722"/>
      <c r="F6" s="700" t="s">
        <v>465</v>
      </c>
      <c r="G6" s="701"/>
      <c r="H6" s="701"/>
      <c r="I6" s="702"/>
      <c r="J6" s="723" t="s">
        <v>466</v>
      </c>
      <c r="K6" s="724"/>
      <c r="L6" s="725"/>
      <c r="M6" s="599" t="str">
        <f>LEFT(G8,2)</f>
        <v>野中</v>
      </c>
      <c r="N6" s="614"/>
      <c r="O6" s="599" t="str">
        <f>LEFT(G10,2)</f>
        <v>鈴木</v>
      </c>
      <c r="P6" s="614"/>
      <c r="Q6" s="599" t="str">
        <f>LEFT(G12,3)</f>
        <v>武藤　</v>
      </c>
      <c r="R6" s="614"/>
      <c r="S6" s="599" t="str">
        <f>LEFT(G14,2)</f>
        <v>大橋</v>
      </c>
      <c r="T6" s="600"/>
      <c r="U6" s="713" t="s">
        <v>13</v>
      </c>
      <c r="V6" s="717"/>
      <c r="W6" s="713" t="s">
        <v>14</v>
      </c>
      <c r="X6" s="717"/>
      <c r="Y6" s="713" t="s">
        <v>15</v>
      </c>
      <c r="Z6" s="714"/>
      <c r="AC6" s="221" t="s">
        <v>204</v>
      </c>
      <c r="AD6" s="221" t="s">
        <v>254</v>
      </c>
      <c r="AE6" s="222" t="s">
        <v>416</v>
      </c>
      <c r="AG6" s="220" t="s">
        <v>467</v>
      </c>
    </row>
    <row r="7" spans="2:34" ht="20.149999999999999" customHeight="1">
      <c r="B7" s="720"/>
      <c r="C7" s="721"/>
      <c r="D7" s="721"/>
      <c r="E7" s="722"/>
      <c r="F7" s="703"/>
      <c r="G7" s="704"/>
      <c r="H7" s="704"/>
      <c r="I7" s="705"/>
      <c r="J7" s="223" t="s">
        <v>417</v>
      </c>
      <c r="K7" s="224">
        <v>13</v>
      </c>
      <c r="L7" s="225" t="s">
        <v>418</v>
      </c>
      <c r="M7" s="601"/>
      <c r="N7" s="615"/>
      <c r="O7" s="601"/>
      <c r="P7" s="615"/>
      <c r="Q7" s="601"/>
      <c r="R7" s="615"/>
      <c r="S7" s="601"/>
      <c r="T7" s="602"/>
      <c r="U7" s="718"/>
      <c r="V7" s="719"/>
      <c r="W7" s="718"/>
      <c r="X7" s="719"/>
      <c r="Y7" s="715"/>
      <c r="Z7" s="716"/>
      <c r="AC7" s="218">
        <v>1</v>
      </c>
      <c r="AD7" s="218" t="s">
        <v>468</v>
      </c>
      <c r="AE7" s="218" t="s">
        <v>469</v>
      </c>
      <c r="AF7" s="220">
        <v>1</v>
      </c>
      <c r="AG7" s="220" t="str">
        <f>VLOOKUP(AF7,$AC$7:$AE$30,2,0)</f>
        <v>野中　晨光（アキミツ）</v>
      </c>
      <c r="AH7" s="220" t="str">
        <f>VLOOKUP(AF7,$AC$7:$AE$30,3,0)</f>
        <v>Ｊクラブ</v>
      </c>
    </row>
    <row r="8" spans="2:34" ht="22" customHeight="1">
      <c r="B8" s="755" t="s">
        <v>470</v>
      </c>
      <c r="C8" s="756"/>
      <c r="D8" s="762" t="s">
        <v>421</v>
      </c>
      <c r="E8" s="763"/>
      <c r="F8" s="743">
        <v>1</v>
      </c>
      <c r="G8" s="785" t="str">
        <f>IF(AA8="","",VLOOKUP(AA8,$AC$6:$AE$30,2,0))</f>
        <v>野中　晨光（アキミツ）</v>
      </c>
      <c r="H8" s="786"/>
      <c r="I8" s="786"/>
      <c r="J8" s="786"/>
      <c r="K8" s="786"/>
      <c r="L8" s="787"/>
      <c r="M8" s="692"/>
      <c r="N8" s="693"/>
      <c r="O8" s="734" t="s">
        <v>719</v>
      </c>
      <c r="P8" s="727"/>
      <c r="Q8" s="734" t="s">
        <v>719</v>
      </c>
      <c r="R8" s="727"/>
      <c r="S8" s="734" t="s">
        <v>719</v>
      </c>
      <c r="T8" s="727"/>
      <c r="U8" s="580">
        <v>3</v>
      </c>
      <c r="V8" s="581"/>
      <c r="W8" s="580">
        <v>0</v>
      </c>
      <c r="X8" s="581"/>
      <c r="Y8" s="580">
        <v>1</v>
      </c>
      <c r="Z8" s="581"/>
      <c r="AA8" s="226">
        <v>1</v>
      </c>
      <c r="AB8" s="238"/>
      <c r="AC8" s="218">
        <v>2</v>
      </c>
      <c r="AD8" s="218" t="s">
        <v>376</v>
      </c>
      <c r="AE8" s="218" t="s">
        <v>471</v>
      </c>
      <c r="AF8" s="220">
        <v>12</v>
      </c>
      <c r="AG8" s="220" t="str">
        <f t="shared" ref="AG8:AG30" si="0">VLOOKUP(AF8,$AC$7:$AE$30,2,0)</f>
        <v>鈴木　美咲</v>
      </c>
      <c r="AH8" s="220" t="str">
        <f t="shared" ref="AH8:AH30" si="1">VLOOKUP(AF8,$AC$7:$AE$30,3,0)</f>
        <v>宮城県障害者
卓球協会</v>
      </c>
    </row>
    <row r="9" spans="2:34" ht="22" customHeight="1">
      <c r="B9" s="757"/>
      <c r="C9" s="758"/>
      <c r="D9" s="764"/>
      <c r="E9" s="765"/>
      <c r="F9" s="744"/>
      <c r="G9" s="782" t="str">
        <f t="shared" ref="G9" si="2">IF(AA8="","",VLOOKUP(AA8,$AC$6:$AE$30,3,0))</f>
        <v>Ｊクラブ</v>
      </c>
      <c r="H9" s="783"/>
      <c r="I9" s="783"/>
      <c r="J9" s="783"/>
      <c r="K9" s="783"/>
      <c r="L9" s="784"/>
      <c r="M9" s="694"/>
      <c r="N9" s="695"/>
      <c r="O9" s="728"/>
      <c r="P9" s="729"/>
      <c r="Q9" s="728"/>
      <c r="R9" s="729"/>
      <c r="S9" s="728"/>
      <c r="T9" s="729"/>
      <c r="U9" s="582"/>
      <c r="V9" s="583"/>
      <c r="W9" s="582"/>
      <c r="X9" s="583"/>
      <c r="Y9" s="582"/>
      <c r="Z9" s="583"/>
      <c r="AB9" s="238"/>
      <c r="AC9" s="218">
        <v>3</v>
      </c>
      <c r="AD9" s="218" t="s">
        <v>370</v>
      </c>
      <c r="AE9" s="218" t="s">
        <v>472</v>
      </c>
      <c r="AF9" s="220">
        <v>17</v>
      </c>
      <c r="AG9" s="220" t="str">
        <f t="shared" si="0"/>
        <v>武藤　淳一</v>
      </c>
      <c r="AH9" s="220" t="str">
        <f t="shared" si="1"/>
        <v>ラバーズ81</v>
      </c>
    </row>
    <row r="10" spans="2:34" ht="22" customHeight="1">
      <c r="B10" s="759"/>
      <c r="C10" s="758"/>
      <c r="D10" s="764"/>
      <c r="E10" s="765"/>
      <c r="F10" s="743">
        <v>2</v>
      </c>
      <c r="G10" s="788" t="str">
        <f t="shared" ref="G10" si="3">IF(AA10="","",VLOOKUP(AA10,$AC$6:$AE$30,2,0))</f>
        <v>鈴木　美咲</v>
      </c>
      <c r="H10" s="789"/>
      <c r="I10" s="789"/>
      <c r="J10" s="789"/>
      <c r="K10" s="789"/>
      <c r="L10" s="790"/>
      <c r="M10" s="734" t="s">
        <v>731</v>
      </c>
      <c r="N10" s="727"/>
      <c r="O10" s="692"/>
      <c r="P10" s="693"/>
      <c r="Q10" s="726" t="s">
        <v>732</v>
      </c>
      <c r="R10" s="727"/>
      <c r="S10" s="726" t="s">
        <v>733</v>
      </c>
      <c r="T10" s="727"/>
      <c r="U10" s="580">
        <v>0</v>
      </c>
      <c r="V10" s="581"/>
      <c r="W10" s="580">
        <v>3</v>
      </c>
      <c r="X10" s="581"/>
      <c r="Y10" s="580">
        <v>4</v>
      </c>
      <c r="Z10" s="581"/>
      <c r="AA10" s="226">
        <v>12</v>
      </c>
      <c r="AC10" s="218">
        <v>4</v>
      </c>
      <c r="AD10" s="218" t="s">
        <v>473</v>
      </c>
      <c r="AE10" s="218" t="s">
        <v>423</v>
      </c>
      <c r="AF10" s="220">
        <v>22</v>
      </c>
      <c r="AG10" s="220" t="str">
        <f t="shared" si="0"/>
        <v>大橋　優人</v>
      </c>
      <c r="AH10" s="220" t="str">
        <f t="shared" si="1"/>
        <v>大笹生
特別支援学校</v>
      </c>
    </row>
    <row r="11" spans="2:34" ht="22" customHeight="1">
      <c r="B11" s="757"/>
      <c r="C11" s="758"/>
      <c r="D11" s="764"/>
      <c r="E11" s="765"/>
      <c r="F11" s="744"/>
      <c r="G11" s="779" t="str">
        <f t="shared" ref="G11" si="4">IF(AA10="","",VLOOKUP(AA10,$AC$6:$AE$30,3,0))</f>
        <v>宮城県障害者
卓球協会</v>
      </c>
      <c r="H11" s="780"/>
      <c r="I11" s="780"/>
      <c r="J11" s="780"/>
      <c r="K11" s="780"/>
      <c r="L11" s="781"/>
      <c r="M11" s="728"/>
      <c r="N11" s="729"/>
      <c r="O11" s="694"/>
      <c r="P11" s="695"/>
      <c r="Q11" s="728"/>
      <c r="R11" s="729"/>
      <c r="S11" s="728"/>
      <c r="T11" s="729"/>
      <c r="U11" s="582"/>
      <c r="V11" s="583"/>
      <c r="W11" s="582"/>
      <c r="X11" s="583"/>
      <c r="Y11" s="582"/>
      <c r="Z11" s="583"/>
      <c r="AB11" s="238"/>
      <c r="AC11" s="218">
        <v>5</v>
      </c>
      <c r="AD11" s="218" t="s">
        <v>378</v>
      </c>
      <c r="AE11" s="218" t="s">
        <v>471</v>
      </c>
      <c r="AF11" s="220">
        <v>2</v>
      </c>
      <c r="AG11" s="220" t="str">
        <f t="shared" si="0"/>
        <v>松尾　昌明</v>
      </c>
      <c r="AH11" s="220" t="str">
        <f t="shared" si="1"/>
        <v>個人</v>
      </c>
    </row>
    <row r="12" spans="2:34" ht="22" customHeight="1">
      <c r="B12" s="757"/>
      <c r="C12" s="758"/>
      <c r="D12" s="764"/>
      <c r="E12" s="765"/>
      <c r="F12" s="743">
        <v>3</v>
      </c>
      <c r="G12" s="788" t="str">
        <f t="shared" ref="G12" si="5">IF(AA12="","",VLOOKUP(AA12,$AC$6:$AE$30,2,0))</f>
        <v>武藤　淳一</v>
      </c>
      <c r="H12" s="789"/>
      <c r="I12" s="789"/>
      <c r="J12" s="789"/>
      <c r="K12" s="789"/>
      <c r="L12" s="790"/>
      <c r="M12" s="734" t="s">
        <v>732</v>
      </c>
      <c r="N12" s="727"/>
      <c r="O12" s="751" t="s">
        <v>719</v>
      </c>
      <c r="P12" s="752"/>
      <c r="Q12" s="692"/>
      <c r="R12" s="693"/>
      <c r="S12" s="726" t="s">
        <v>718</v>
      </c>
      <c r="T12" s="727"/>
      <c r="U12" s="580">
        <v>2</v>
      </c>
      <c r="V12" s="581"/>
      <c r="W12" s="580">
        <v>1</v>
      </c>
      <c r="X12" s="581"/>
      <c r="Y12" s="580">
        <v>2</v>
      </c>
      <c r="Z12" s="581"/>
      <c r="AA12" s="226">
        <v>17</v>
      </c>
      <c r="AB12" s="238"/>
      <c r="AC12" s="218">
        <v>6</v>
      </c>
      <c r="AD12" s="218" t="s">
        <v>389</v>
      </c>
      <c r="AE12" s="218" t="s">
        <v>474</v>
      </c>
      <c r="AF12" s="220">
        <v>11</v>
      </c>
      <c r="AG12" s="220" t="str">
        <f t="shared" si="0"/>
        <v>鈴木　良太</v>
      </c>
      <c r="AH12" s="220" t="str">
        <f t="shared" si="1"/>
        <v>宮城県障害者
卓球協会</v>
      </c>
    </row>
    <row r="13" spans="2:34" ht="22" customHeight="1">
      <c r="B13" s="757"/>
      <c r="C13" s="758"/>
      <c r="D13" s="764"/>
      <c r="E13" s="765"/>
      <c r="F13" s="744"/>
      <c r="G13" s="779" t="str">
        <f t="shared" ref="G13" si="6">IF(AA12="","",VLOOKUP(AA12,$AC$6:$AE$30,3,0))</f>
        <v>ラバーズ81</v>
      </c>
      <c r="H13" s="780"/>
      <c r="I13" s="780"/>
      <c r="J13" s="780"/>
      <c r="K13" s="780"/>
      <c r="L13" s="781"/>
      <c r="M13" s="728"/>
      <c r="N13" s="729"/>
      <c r="O13" s="753"/>
      <c r="P13" s="754"/>
      <c r="Q13" s="694"/>
      <c r="R13" s="695"/>
      <c r="S13" s="728"/>
      <c r="T13" s="729"/>
      <c r="U13" s="582"/>
      <c r="V13" s="583"/>
      <c r="W13" s="582"/>
      <c r="X13" s="583"/>
      <c r="Y13" s="582"/>
      <c r="Z13" s="583"/>
      <c r="AB13" s="238"/>
      <c r="AC13" s="218">
        <v>7</v>
      </c>
      <c r="AD13" s="218" t="s">
        <v>380</v>
      </c>
      <c r="AE13" s="218" t="s">
        <v>433</v>
      </c>
      <c r="AF13" s="220">
        <v>14</v>
      </c>
      <c r="AG13" s="220" t="str">
        <f t="shared" si="0"/>
        <v>佐藤　悠太</v>
      </c>
      <c r="AH13" s="220" t="str">
        <f t="shared" si="1"/>
        <v>まゆみ会</v>
      </c>
    </row>
    <row r="14" spans="2:34" ht="22" customHeight="1">
      <c r="B14" s="757"/>
      <c r="C14" s="758"/>
      <c r="D14" s="764"/>
      <c r="E14" s="765"/>
      <c r="F14" s="743">
        <v>4</v>
      </c>
      <c r="G14" s="788" t="str">
        <f t="shared" ref="G14" si="7">IF(AA14="","",VLOOKUP(AA14,$AC$6:$AE$30,2,0))</f>
        <v>大橋　優人</v>
      </c>
      <c r="H14" s="791"/>
      <c r="I14" s="791"/>
      <c r="J14" s="791"/>
      <c r="K14" s="791"/>
      <c r="L14" s="792"/>
      <c r="M14" s="734" t="s">
        <v>732</v>
      </c>
      <c r="N14" s="727"/>
      <c r="O14" s="726" t="s">
        <v>728</v>
      </c>
      <c r="P14" s="773"/>
      <c r="Q14" s="751" t="s">
        <v>732</v>
      </c>
      <c r="R14" s="752"/>
      <c r="S14" s="692"/>
      <c r="T14" s="693"/>
      <c r="U14" s="580">
        <v>1</v>
      </c>
      <c r="V14" s="581"/>
      <c r="W14" s="580">
        <v>2</v>
      </c>
      <c r="X14" s="581"/>
      <c r="Y14" s="580">
        <v>3</v>
      </c>
      <c r="Z14" s="581"/>
      <c r="AA14" s="226">
        <v>22</v>
      </c>
      <c r="AB14" s="238"/>
      <c r="AC14" s="218">
        <v>8</v>
      </c>
      <c r="AD14" s="218" t="s">
        <v>393</v>
      </c>
      <c r="AE14" s="218" t="s">
        <v>475</v>
      </c>
      <c r="AF14" s="220">
        <v>23</v>
      </c>
      <c r="AG14" s="220" t="str">
        <f t="shared" si="0"/>
        <v>丹野　真衣</v>
      </c>
      <c r="AH14" s="220" t="str">
        <f t="shared" si="1"/>
        <v>大笹生
特別支援学校</v>
      </c>
    </row>
    <row r="15" spans="2:34" ht="22" customHeight="1">
      <c r="B15" s="760"/>
      <c r="C15" s="761"/>
      <c r="D15" s="766"/>
      <c r="E15" s="767"/>
      <c r="F15" s="744"/>
      <c r="G15" s="782" t="str">
        <f t="shared" ref="G15" si="8">IF(AA14="","",VLOOKUP(AA14,$AC$6:$AE$30,3,0))</f>
        <v>大笹生
特別支援学校</v>
      </c>
      <c r="H15" s="793"/>
      <c r="I15" s="793"/>
      <c r="J15" s="793"/>
      <c r="K15" s="793"/>
      <c r="L15" s="794"/>
      <c r="M15" s="728"/>
      <c r="N15" s="729"/>
      <c r="O15" s="728"/>
      <c r="P15" s="774"/>
      <c r="Q15" s="753"/>
      <c r="R15" s="754"/>
      <c r="S15" s="694"/>
      <c r="T15" s="695"/>
      <c r="U15" s="582"/>
      <c r="V15" s="583"/>
      <c r="W15" s="582"/>
      <c r="X15" s="583"/>
      <c r="Y15" s="582"/>
      <c r="Z15" s="583"/>
      <c r="AB15" s="238"/>
      <c r="AC15" s="218">
        <v>9</v>
      </c>
      <c r="AD15" s="218" t="s">
        <v>395</v>
      </c>
      <c r="AE15" s="218" t="s">
        <v>422</v>
      </c>
      <c r="AF15" s="220">
        <v>3</v>
      </c>
      <c r="AG15" s="220" t="str">
        <f t="shared" si="0"/>
        <v>田中　伸幸</v>
      </c>
      <c r="AH15" s="220" t="str">
        <f t="shared" si="1"/>
        <v>ＳＯＮ日本・東京</v>
      </c>
    </row>
    <row r="16" spans="2:34" ht="25.5" customHeight="1">
      <c r="Z16" s="230"/>
      <c r="AB16" s="238"/>
      <c r="AC16" s="218">
        <v>10</v>
      </c>
      <c r="AD16" s="218" t="s">
        <v>397</v>
      </c>
      <c r="AE16" s="218" t="s">
        <v>422</v>
      </c>
      <c r="AF16" s="220">
        <v>10</v>
      </c>
      <c r="AG16" s="220" t="str">
        <f t="shared" si="0"/>
        <v>佐藤　玲央</v>
      </c>
      <c r="AH16" s="220" t="str">
        <f t="shared" si="1"/>
        <v>宮城県障害者
卓球協会</v>
      </c>
    </row>
    <row r="17" spans="2:34" ht="20.149999999999999" customHeight="1">
      <c r="B17" s="720" t="s">
        <v>6</v>
      </c>
      <c r="C17" s="721"/>
      <c r="D17" s="721" t="s">
        <v>7</v>
      </c>
      <c r="E17" s="722"/>
      <c r="F17" s="700" t="s">
        <v>41</v>
      </c>
      <c r="G17" s="701"/>
      <c r="H17" s="701"/>
      <c r="I17" s="701"/>
      <c r="J17" s="723" t="s">
        <v>9</v>
      </c>
      <c r="K17" s="724"/>
      <c r="L17" s="725"/>
      <c r="M17" s="599" t="str">
        <f>LEFT(G19,2)</f>
        <v>松尾</v>
      </c>
      <c r="N17" s="614"/>
      <c r="O17" s="599" t="str">
        <f>LEFT(G21,2)</f>
        <v>鈴木</v>
      </c>
      <c r="P17" s="614"/>
      <c r="Q17" s="599" t="str">
        <f>LEFT(G23,2)</f>
        <v>佐藤</v>
      </c>
      <c r="R17" s="614"/>
      <c r="S17" s="599" t="str">
        <f>LEFT(G25,2)</f>
        <v>丹野</v>
      </c>
      <c r="T17" s="600"/>
      <c r="U17" s="713" t="s">
        <v>13</v>
      </c>
      <c r="V17" s="714"/>
      <c r="W17" s="713" t="s">
        <v>14</v>
      </c>
      <c r="X17" s="714"/>
      <c r="Y17" s="768" t="s">
        <v>15</v>
      </c>
      <c r="Z17" s="768"/>
      <c r="AB17" s="238"/>
      <c r="AC17" s="218">
        <v>11</v>
      </c>
      <c r="AD17" s="218" t="s">
        <v>399</v>
      </c>
      <c r="AE17" s="218" t="s">
        <v>422</v>
      </c>
      <c r="AF17" s="220">
        <v>15</v>
      </c>
      <c r="AG17" s="220" t="str">
        <f t="shared" si="0"/>
        <v>吉田　健太</v>
      </c>
      <c r="AH17" s="220" t="str">
        <f t="shared" si="1"/>
        <v>まゆみ会</v>
      </c>
    </row>
    <row r="18" spans="2:34" ht="20.149999999999999" customHeight="1">
      <c r="B18" s="720"/>
      <c r="C18" s="721"/>
      <c r="D18" s="721"/>
      <c r="E18" s="722"/>
      <c r="F18" s="703"/>
      <c r="G18" s="704"/>
      <c r="H18" s="704"/>
      <c r="I18" s="704"/>
      <c r="J18" s="223" t="s">
        <v>476</v>
      </c>
      <c r="K18" s="224">
        <v>14</v>
      </c>
      <c r="L18" s="225" t="s">
        <v>477</v>
      </c>
      <c r="M18" s="601"/>
      <c r="N18" s="615"/>
      <c r="O18" s="601"/>
      <c r="P18" s="615"/>
      <c r="Q18" s="601"/>
      <c r="R18" s="615"/>
      <c r="S18" s="601"/>
      <c r="T18" s="602"/>
      <c r="U18" s="715"/>
      <c r="V18" s="716"/>
      <c r="W18" s="715"/>
      <c r="X18" s="716"/>
      <c r="Y18" s="768"/>
      <c r="Z18" s="768"/>
      <c r="AB18" s="238"/>
      <c r="AC18" s="227">
        <v>12</v>
      </c>
      <c r="AD18" s="227" t="s">
        <v>401</v>
      </c>
      <c r="AE18" s="227" t="s">
        <v>422</v>
      </c>
      <c r="AF18" s="220">
        <v>18</v>
      </c>
      <c r="AG18" s="220" t="str">
        <f t="shared" si="0"/>
        <v>小平　育子</v>
      </c>
      <c r="AH18" s="220" t="str">
        <f t="shared" si="1"/>
        <v>S.O.N東京・府中</v>
      </c>
    </row>
    <row r="19" spans="2:34" ht="22" customHeight="1">
      <c r="B19" s="755" t="s">
        <v>470</v>
      </c>
      <c r="C19" s="756"/>
      <c r="D19" s="762" t="s">
        <v>421</v>
      </c>
      <c r="E19" s="763"/>
      <c r="F19" s="743">
        <v>1</v>
      </c>
      <c r="G19" s="785" t="str">
        <f t="shared" ref="G19" si="9">IF(AA19="","",VLOOKUP(AA19,$AC$6:$AE$30,2,0))</f>
        <v>松尾　昌明</v>
      </c>
      <c r="H19" s="795"/>
      <c r="I19" s="795"/>
      <c r="J19" s="795"/>
      <c r="K19" s="795"/>
      <c r="L19" s="796"/>
      <c r="M19" s="692"/>
      <c r="N19" s="693"/>
      <c r="O19" s="726" t="s">
        <v>734</v>
      </c>
      <c r="P19" s="727"/>
      <c r="Q19" s="734" t="s">
        <v>732</v>
      </c>
      <c r="R19" s="727"/>
      <c r="S19" s="734" t="s">
        <v>719</v>
      </c>
      <c r="T19" s="727"/>
      <c r="U19" s="580">
        <v>2</v>
      </c>
      <c r="V19" s="581"/>
      <c r="W19" s="580">
        <v>1</v>
      </c>
      <c r="X19" s="581"/>
      <c r="Y19" s="621">
        <v>2</v>
      </c>
      <c r="Z19" s="621"/>
      <c r="AA19" s="226">
        <v>2</v>
      </c>
      <c r="AB19" s="238"/>
      <c r="AC19" s="227">
        <v>13</v>
      </c>
      <c r="AD19" s="227" t="s">
        <v>402</v>
      </c>
      <c r="AE19" s="227" t="s">
        <v>422</v>
      </c>
      <c r="AF19" s="220">
        <v>4</v>
      </c>
      <c r="AG19" s="220" t="str">
        <f t="shared" si="0"/>
        <v>菊地　　諄（しゅん）</v>
      </c>
      <c r="AH19" s="220" t="str">
        <f t="shared" si="1"/>
        <v>飛天</v>
      </c>
    </row>
    <row r="20" spans="2:34" ht="22" customHeight="1">
      <c r="B20" s="757"/>
      <c r="C20" s="758"/>
      <c r="D20" s="764"/>
      <c r="E20" s="765"/>
      <c r="F20" s="744"/>
      <c r="G20" s="782" t="str">
        <f t="shared" ref="G20" si="10">IF(AA19="","",VLOOKUP(AA19,$AC$6:$AE$30,3,0))</f>
        <v>個人</v>
      </c>
      <c r="H20" s="793"/>
      <c r="I20" s="793"/>
      <c r="J20" s="793"/>
      <c r="K20" s="793"/>
      <c r="L20" s="794"/>
      <c r="M20" s="694"/>
      <c r="N20" s="695"/>
      <c r="O20" s="728"/>
      <c r="P20" s="729"/>
      <c r="Q20" s="728"/>
      <c r="R20" s="729"/>
      <c r="S20" s="728"/>
      <c r="T20" s="729"/>
      <c r="U20" s="582"/>
      <c r="V20" s="583"/>
      <c r="W20" s="582"/>
      <c r="X20" s="583"/>
      <c r="Y20" s="621"/>
      <c r="Z20" s="621"/>
      <c r="AB20" s="238"/>
      <c r="AC20" s="218">
        <v>14</v>
      </c>
      <c r="AD20" s="218" t="s">
        <v>407</v>
      </c>
      <c r="AE20" s="218" t="s">
        <v>436</v>
      </c>
      <c r="AF20" s="220">
        <v>9</v>
      </c>
      <c r="AG20" s="220" t="str">
        <f t="shared" si="0"/>
        <v>長尾　駿平</v>
      </c>
      <c r="AH20" s="220" t="str">
        <f t="shared" si="1"/>
        <v>宮城県障害者
卓球協会</v>
      </c>
    </row>
    <row r="21" spans="2:34" ht="22" customHeight="1">
      <c r="B21" s="759"/>
      <c r="C21" s="758"/>
      <c r="D21" s="764"/>
      <c r="E21" s="765"/>
      <c r="F21" s="743">
        <v>2</v>
      </c>
      <c r="G21" s="785" t="str">
        <f t="shared" ref="G21" si="11">IF(AA21="","",VLOOKUP(AA21,$AC$6:$AE$30,2,0))</f>
        <v>鈴木　良太</v>
      </c>
      <c r="H21" s="795"/>
      <c r="I21" s="795"/>
      <c r="J21" s="795"/>
      <c r="K21" s="795"/>
      <c r="L21" s="796"/>
      <c r="M21" s="726" t="s">
        <v>735</v>
      </c>
      <c r="N21" s="727"/>
      <c r="O21" s="692"/>
      <c r="P21" s="693"/>
      <c r="Q21" s="726" t="s">
        <v>732</v>
      </c>
      <c r="R21" s="727"/>
      <c r="S21" s="726" t="s">
        <v>736</v>
      </c>
      <c r="T21" s="727"/>
      <c r="U21" s="580">
        <v>1</v>
      </c>
      <c r="V21" s="581"/>
      <c r="W21" s="580">
        <v>2</v>
      </c>
      <c r="X21" s="581"/>
      <c r="Y21" s="621">
        <v>3</v>
      </c>
      <c r="Z21" s="621"/>
      <c r="AA21" s="226">
        <v>11</v>
      </c>
      <c r="AB21" s="238"/>
      <c r="AC21" s="218">
        <v>15</v>
      </c>
      <c r="AD21" s="218" t="s">
        <v>409</v>
      </c>
      <c r="AE21" s="218" t="s">
        <v>436</v>
      </c>
      <c r="AF21" s="220">
        <v>16</v>
      </c>
      <c r="AG21" s="220" t="str">
        <f t="shared" si="0"/>
        <v>遠藤　優美</v>
      </c>
      <c r="AH21" s="220" t="str">
        <f t="shared" si="1"/>
        <v>ラバーズ81</v>
      </c>
    </row>
    <row r="22" spans="2:34" ht="22" customHeight="1">
      <c r="B22" s="757"/>
      <c r="C22" s="758"/>
      <c r="D22" s="764"/>
      <c r="E22" s="765"/>
      <c r="F22" s="744"/>
      <c r="G22" s="782" t="str">
        <f t="shared" ref="G22" si="12">IF(AA21="","",VLOOKUP(AA21,$AC$6:$AE$30,3,0))</f>
        <v>宮城県障害者
卓球協会</v>
      </c>
      <c r="H22" s="793"/>
      <c r="I22" s="793"/>
      <c r="J22" s="793"/>
      <c r="K22" s="793"/>
      <c r="L22" s="794"/>
      <c r="M22" s="728"/>
      <c r="N22" s="729"/>
      <c r="O22" s="694"/>
      <c r="P22" s="695"/>
      <c r="Q22" s="728"/>
      <c r="R22" s="729"/>
      <c r="S22" s="728"/>
      <c r="T22" s="729"/>
      <c r="U22" s="582"/>
      <c r="V22" s="583"/>
      <c r="W22" s="582"/>
      <c r="X22" s="583"/>
      <c r="Y22" s="621"/>
      <c r="Z22" s="621"/>
      <c r="AB22" s="238"/>
      <c r="AC22" s="218">
        <v>16</v>
      </c>
      <c r="AD22" s="218" t="s">
        <v>382</v>
      </c>
      <c r="AE22" s="218" t="s">
        <v>435</v>
      </c>
      <c r="AF22" s="220">
        <v>21</v>
      </c>
      <c r="AG22" s="220" t="str">
        <f t="shared" si="0"/>
        <v>中島　銀太</v>
      </c>
      <c r="AH22" s="220" t="str">
        <f t="shared" si="1"/>
        <v>大笹生
特別支援学校</v>
      </c>
    </row>
    <row r="23" spans="2:34" ht="22" customHeight="1">
      <c r="B23" s="757"/>
      <c r="C23" s="758"/>
      <c r="D23" s="764"/>
      <c r="E23" s="765"/>
      <c r="F23" s="743">
        <v>3</v>
      </c>
      <c r="G23" s="785" t="str">
        <f t="shared" ref="G23" si="13">IF(AA23="","",VLOOKUP(AA23,$AC$6:$AE$30,2,0))</f>
        <v>佐藤　悠太</v>
      </c>
      <c r="H23" s="795"/>
      <c r="I23" s="795"/>
      <c r="J23" s="795"/>
      <c r="K23" s="795"/>
      <c r="L23" s="796"/>
      <c r="M23" s="734" t="s">
        <v>719</v>
      </c>
      <c r="N23" s="727"/>
      <c r="O23" s="751" t="s">
        <v>721</v>
      </c>
      <c r="P23" s="752"/>
      <c r="Q23" s="692"/>
      <c r="R23" s="693"/>
      <c r="S23" s="726" t="s">
        <v>719</v>
      </c>
      <c r="T23" s="727"/>
      <c r="U23" s="580">
        <v>3</v>
      </c>
      <c r="V23" s="581"/>
      <c r="W23" s="580">
        <v>0</v>
      </c>
      <c r="X23" s="581"/>
      <c r="Y23" s="621">
        <v>1</v>
      </c>
      <c r="Z23" s="621"/>
      <c r="AA23" s="226">
        <v>14</v>
      </c>
      <c r="AB23" s="238"/>
      <c r="AC23" s="218">
        <v>17</v>
      </c>
      <c r="AD23" s="218" t="s">
        <v>383</v>
      </c>
      <c r="AE23" s="218" t="s">
        <v>435</v>
      </c>
      <c r="AF23" s="220">
        <v>5</v>
      </c>
      <c r="AG23" s="220" t="str">
        <f t="shared" si="0"/>
        <v>髙橋　雄大</v>
      </c>
      <c r="AH23" s="220" t="str">
        <f t="shared" si="1"/>
        <v>個人</v>
      </c>
    </row>
    <row r="24" spans="2:34" ht="22" customHeight="1">
      <c r="B24" s="757"/>
      <c r="C24" s="758"/>
      <c r="D24" s="764"/>
      <c r="E24" s="765"/>
      <c r="F24" s="744"/>
      <c r="G24" s="782" t="str">
        <f t="shared" ref="G24" si="14">IF(AA23="","",VLOOKUP(AA23,$AC$6:$AE$30,3,0))</f>
        <v>まゆみ会</v>
      </c>
      <c r="H24" s="793"/>
      <c r="I24" s="793"/>
      <c r="J24" s="793"/>
      <c r="K24" s="793"/>
      <c r="L24" s="794"/>
      <c r="M24" s="728"/>
      <c r="N24" s="729"/>
      <c r="O24" s="753"/>
      <c r="P24" s="754"/>
      <c r="Q24" s="694"/>
      <c r="R24" s="695"/>
      <c r="S24" s="728"/>
      <c r="T24" s="729"/>
      <c r="U24" s="582"/>
      <c r="V24" s="583"/>
      <c r="W24" s="582"/>
      <c r="X24" s="583"/>
      <c r="Y24" s="621"/>
      <c r="Z24" s="621"/>
      <c r="AB24" s="238"/>
      <c r="AC24" s="218">
        <v>18</v>
      </c>
      <c r="AD24" s="218" t="s">
        <v>391</v>
      </c>
      <c r="AE24" s="218" t="s">
        <v>478</v>
      </c>
      <c r="AF24" s="220">
        <v>8</v>
      </c>
      <c r="AG24" s="220" t="str">
        <f t="shared" si="0"/>
        <v>松村雄太</v>
      </c>
      <c r="AH24" s="220" t="str">
        <f t="shared" si="1"/>
        <v>府中キララ卓球クラブ</v>
      </c>
    </row>
    <row r="25" spans="2:34" ht="22" customHeight="1">
      <c r="B25" s="757"/>
      <c r="C25" s="758"/>
      <c r="D25" s="764"/>
      <c r="E25" s="765"/>
      <c r="F25" s="743">
        <v>4</v>
      </c>
      <c r="G25" s="785" t="str">
        <f t="shared" ref="G25" si="15">IF(AA25="","",VLOOKUP(AA25,$AC$6:$AE$30,2,0))</f>
        <v>丹野　真衣</v>
      </c>
      <c r="H25" s="795"/>
      <c r="I25" s="795"/>
      <c r="J25" s="795"/>
      <c r="K25" s="795"/>
      <c r="L25" s="796"/>
      <c r="M25" s="734" t="s">
        <v>732</v>
      </c>
      <c r="N25" s="727"/>
      <c r="O25" s="726" t="s">
        <v>735</v>
      </c>
      <c r="P25" s="773"/>
      <c r="Q25" s="751" t="s">
        <v>732</v>
      </c>
      <c r="R25" s="752"/>
      <c r="S25" s="692"/>
      <c r="T25" s="693"/>
      <c r="U25" s="580">
        <v>0</v>
      </c>
      <c r="V25" s="581"/>
      <c r="W25" s="580">
        <v>3</v>
      </c>
      <c r="X25" s="581"/>
      <c r="Y25" s="580">
        <v>4</v>
      </c>
      <c r="Z25" s="581"/>
      <c r="AA25" s="226">
        <v>23</v>
      </c>
      <c r="AB25" s="238"/>
      <c r="AC25" s="218">
        <v>19</v>
      </c>
      <c r="AD25" s="218" t="s">
        <v>408</v>
      </c>
      <c r="AE25" s="218" t="s">
        <v>436</v>
      </c>
      <c r="AF25" s="220">
        <v>20</v>
      </c>
      <c r="AG25" s="220" t="str">
        <f t="shared" si="0"/>
        <v>藤澤　涼太</v>
      </c>
      <c r="AH25" s="220" t="str">
        <f t="shared" si="1"/>
        <v>大笹生
特別支援学校</v>
      </c>
    </row>
    <row r="26" spans="2:34" ht="22" customHeight="1">
      <c r="B26" s="760"/>
      <c r="C26" s="761"/>
      <c r="D26" s="766"/>
      <c r="E26" s="767"/>
      <c r="F26" s="744"/>
      <c r="G26" s="782" t="str">
        <f t="shared" ref="G26" si="16">IF(AA25="","",VLOOKUP(AA25,$AC$6:$AE$30,3,0))</f>
        <v>大笹生
特別支援学校</v>
      </c>
      <c r="H26" s="793"/>
      <c r="I26" s="793"/>
      <c r="J26" s="793"/>
      <c r="K26" s="793"/>
      <c r="L26" s="794"/>
      <c r="M26" s="728"/>
      <c r="N26" s="729"/>
      <c r="O26" s="728"/>
      <c r="P26" s="774"/>
      <c r="Q26" s="753"/>
      <c r="R26" s="754"/>
      <c r="S26" s="694"/>
      <c r="T26" s="695"/>
      <c r="U26" s="582"/>
      <c r="V26" s="583"/>
      <c r="W26" s="582"/>
      <c r="X26" s="583"/>
      <c r="Y26" s="582"/>
      <c r="Z26" s="583"/>
      <c r="AB26" s="238"/>
      <c r="AC26" s="218">
        <v>20</v>
      </c>
      <c r="AD26" s="218" t="s">
        <v>403</v>
      </c>
      <c r="AE26" s="218" t="s">
        <v>479</v>
      </c>
      <c r="AF26" s="220">
        <v>24</v>
      </c>
      <c r="AG26" s="220" t="str">
        <f t="shared" si="0"/>
        <v>佐々木佑子</v>
      </c>
      <c r="AH26" s="220" t="str">
        <f t="shared" si="1"/>
        <v>仙台スポーツ協議会（TDK)</v>
      </c>
    </row>
    <row r="27" spans="2:34" ht="25.5" customHeight="1">
      <c r="B27" s="33"/>
      <c r="C27" s="33"/>
      <c r="D27" s="233"/>
      <c r="E27" s="233"/>
      <c r="F27" s="234"/>
      <c r="G27" s="235"/>
      <c r="H27" s="236"/>
      <c r="I27" s="236"/>
      <c r="J27" s="236"/>
      <c r="K27" s="236"/>
      <c r="L27" s="237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B27" s="238"/>
      <c r="AC27" s="218">
        <v>21</v>
      </c>
      <c r="AD27" s="218" t="s">
        <v>404</v>
      </c>
      <c r="AE27" s="218" t="s">
        <v>479</v>
      </c>
      <c r="AF27" s="220">
        <v>6</v>
      </c>
      <c r="AG27" s="220" t="str">
        <f t="shared" si="0"/>
        <v>元木　　久</v>
      </c>
      <c r="AH27" s="220" t="str">
        <f t="shared" si="1"/>
        <v>ＩTS.三鷹</v>
      </c>
    </row>
    <row r="28" spans="2:34" ht="20.149999999999999" customHeight="1">
      <c r="B28" s="720" t="s">
        <v>463</v>
      </c>
      <c r="C28" s="721"/>
      <c r="D28" s="721" t="s">
        <v>464</v>
      </c>
      <c r="E28" s="722"/>
      <c r="F28" s="700" t="s">
        <v>480</v>
      </c>
      <c r="G28" s="701"/>
      <c r="H28" s="701"/>
      <c r="I28" s="702"/>
      <c r="J28" s="723" t="s">
        <v>466</v>
      </c>
      <c r="K28" s="724"/>
      <c r="L28" s="725"/>
      <c r="M28" s="599" t="str">
        <f>LEFT(G30,2)</f>
        <v>田中</v>
      </c>
      <c r="N28" s="614"/>
      <c r="O28" s="599" t="str">
        <f>LEFT(G32,2)</f>
        <v>佐藤</v>
      </c>
      <c r="P28" s="614"/>
      <c r="Q28" s="599" t="str">
        <f>LEFT(G34,2)</f>
        <v>吉田</v>
      </c>
      <c r="R28" s="614"/>
      <c r="S28" s="599" t="str">
        <f>LEFT(G36,2)</f>
        <v>小平</v>
      </c>
      <c r="T28" s="600"/>
      <c r="U28" s="713" t="s">
        <v>13</v>
      </c>
      <c r="V28" s="717"/>
      <c r="W28" s="713" t="s">
        <v>14</v>
      </c>
      <c r="X28" s="717"/>
      <c r="Y28" s="713" t="s">
        <v>15</v>
      </c>
      <c r="Z28" s="714"/>
      <c r="AB28" s="238"/>
      <c r="AC28" s="218">
        <v>22</v>
      </c>
      <c r="AD28" s="218" t="s">
        <v>405</v>
      </c>
      <c r="AE28" s="218" t="s">
        <v>479</v>
      </c>
      <c r="AF28" s="220">
        <v>7</v>
      </c>
      <c r="AG28" s="220" t="str">
        <f t="shared" si="0"/>
        <v>鎌田　春久</v>
      </c>
      <c r="AH28" s="220" t="str">
        <f t="shared" si="1"/>
        <v>仙台スポーツ協議会（TDK)</v>
      </c>
    </row>
    <row r="29" spans="2:34" ht="20.149999999999999" customHeight="1">
      <c r="B29" s="720"/>
      <c r="C29" s="721"/>
      <c r="D29" s="721"/>
      <c r="E29" s="722"/>
      <c r="F29" s="703"/>
      <c r="G29" s="704"/>
      <c r="H29" s="704"/>
      <c r="I29" s="705"/>
      <c r="J29" s="223" t="s">
        <v>476</v>
      </c>
      <c r="K29" s="224">
        <v>15</v>
      </c>
      <c r="L29" s="225" t="s">
        <v>477</v>
      </c>
      <c r="M29" s="601"/>
      <c r="N29" s="615"/>
      <c r="O29" s="601"/>
      <c r="P29" s="615"/>
      <c r="Q29" s="601"/>
      <c r="R29" s="615"/>
      <c r="S29" s="601"/>
      <c r="T29" s="602"/>
      <c r="U29" s="718"/>
      <c r="V29" s="719"/>
      <c r="W29" s="718"/>
      <c r="X29" s="719"/>
      <c r="Y29" s="715"/>
      <c r="Z29" s="716"/>
      <c r="AB29" s="238"/>
      <c r="AC29" s="218">
        <v>23</v>
      </c>
      <c r="AD29" s="218" t="s">
        <v>406</v>
      </c>
      <c r="AE29" s="218" t="s">
        <v>479</v>
      </c>
      <c r="AF29" s="220">
        <v>13</v>
      </c>
      <c r="AG29" s="220" t="str">
        <f t="shared" si="0"/>
        <v>佐々木菜那</v>
      </c>
      <c r="AH29" s="220" t="str">
        <f t="shared" si="1"/>
        <v>宮城県障害者
卓球協会</v>
      </c>
    </row>
    <row r="30" spans="2:34" ht="22" customHeight="1">
      <c r="B30" s="755" t="s">
        <v>470</v>
      </c>
      <c r="C30" s="756"/>
      <c r="D30" s="762" t="s">
        <v>421</v>
      </c>
      <c r="E30" s="763"/>
      <c r="F30" s="743">
        <v>1</v>
      </c>
      <c r="G30" s="785" t="str">
        <f t="shared" ref="G30" si="17">IF(AA30="","",VLOOKUP(AA30,$AC$6:$AE$30,2,0))</f>
        <v>田中　伸幸</v>
      </c>
      <c r="H30" s="786"/>
      <c r="I30" s="786"/>
      <c r="J30" s="786"/>
      <c r="K30" s="786"/>
      <c r="L30" s="787"/>
      <c r="M30" s="692"/>
      <c r="N30" s="693"/>
      <c r="O30" s="735"/>
      <c r="P30" s="731"/>
      <c r="Q30" s="734" t="s">
        <v>720</v>
      </c>
      <c r="R30" s="727"/>
      <c r="S30" s="734" t="s">
        <v>721</v>
      </c>
      <c r="T30" s="727"/>
      <c r="U30" s="580">
        <v>1</v>
      </c>
      <c r="V30" s="581"/>
      <c r="W30" s="580">
        <v>1</v>
      </c>
      <c r="X30" s="581"/>
      <c r="Y30" s="580">
        <v>2</v>
      </c>
      <c r="Z30" s="581"/>
      <c r="AA30" s="226">
        <v>3</v>
      </c>
      <c r="AB30" s="238"/>
      <c r="AC30" s="217">
        <v>24</v>
      </c>
      <c r="AD30" s="218" t="s">
        <v>481</v>
      </c>
      <c r="AE30" s="218" t="s">
        <v>433</v>
      </c>
      <c r="AF30" s="220">
        <v>19</v>
      </c>
      <c r="AG30" s="220" t="str">
        <f t="shared" si="0"/>
        <v>村山　洋太</v>
      </c>
      <c r="AH30" s="220" t="str">
        <f t="shared" si="1"/>
        <v>まゆみ会</v>
      </c>
    </row>
    <row r="31" spans="2:34" ht="22" customHeight="1">
      <c r="B31" s="757"/>
      <c r="C31" s="758"/>
      <c r="D31" s="764"/>
      <c r="E31" s="765"/>
      <c r="F31" s="744"/>
      <c r="G31" s="782" t="str">
        <f t="shared" ref="G31" si="18">IF(AA30="","",VLOOKUP(AA30,$AC$6:$AE$30,3,0))</f>
        <v>ＳＯＮ日本・東京</v>
      </c>
      <c r="H31" s="783"/>
      <c r="I31" s="783"/>
      <c r="J31" s="783"/>
      <c r="K31" s="783"/>
      <c r="L31" s="784"/>
      <c r="M31" s="694"/>
      <c r="N31" s="695"/>
      <c r="O31" s="732"/>
      <c r="P31" s="733"/>
      <c r="Q31" s="728"/>
      <c r="R31" s="729"/>
      <c r="S31" s="728"/>
      <c r="T31" s="729"/>
      <c r="U31" s="582"/>
      <c r="V31" s="583"/>
      <c r="W31" s="582"/>
      <c r="X31" s="583"/>
      <c r="Y31" s="582"/>
      <c r="Z31" s="583"/>
      <c r="AB31" s="238"/>
      <c r="AC31" s="259"/>
      <c r="AD31"/>
      <c r="AE31"/>
      <c r="AF31" s="220">
        <f>SUM(AF7:AF30)</f>
        <v>300</v>
      </c>
    </row>
    <row r="32" spans="2:34" ht="22" customHeight="1">
      <c r="B32" s="759"/>
      <c r="C32" s="758"/>
      <c r="D32" s="764"/>
      <c r="E32" s="765"/>
      <c r="F32" s="743">
        <v>2</v>
      </c>
      <c r="G32" s="785" t="str">
        <f t="shared" ref="G32" si="19">IF(AA32="","",VLOOKUP(AA32,$AC$6:$AE$30,2,0))</f>
        <v>佐藤　玲央</v>
      </c>
      <c r="H32" s="786"/>
      <c r="I32" s="786"/>
      <c r="J32" s="786"/>
      <c r="K32" s="786"/>
      <c r="L32" s="787"/>
      <c r="M32" s="734"/>
      <c r="N32" s="727"/>
      <c r="O32" s="692"/>
      <c r="P32" s="693"/>
      <c r="Q32" s="730"/>
      <c r="R32" s="731"/>
      <c r="S32" s="730"/>
      <c r="T32" s="731"/>
      <c r="U32" s="610"/>
      <c r="V32" s="611"/>
      <c r="W32" s="610"/>
      <c r="X32" s="611"/>
      <c r="Y32" s="610"/>
      <c r="Z32" s="611"/>
      <c r="AA32" s="226">
        <v>10</v>
      </c>
      <c r="AB32" s="238"/>
      <c r="AC32"/>
      <c r="AD32"/>
      <c r="AE32"/>
    </row>
    <row r="33" spans="2:32" ht="22" customHeight="1">
      <c r="B33" s="757"/>
      <c r="C33" s="758"/>
      <c r="D33" s="764"/>
      <c r="E33" s="765"/>
      <c r="F33" s="744"/>
      <c r="G33" s="782" t="str">
        <f t="shared" ref="G33" si="20">IF(AA32="","",VLOOKUP(AA32,$AC$6:$AE$30,3,0))</f>
        <v>宮城県障害者
卓球協会</v>
      </c>
      <c r="H33" s="783"/>
      <c r="I33" s="783"/>
      <c r="J33" s="783"/>
      <c r="K33" s="783"/>
      <c r="L33" s="784"/>
      <c r="M33" s="728"/>
      <c r="N33" s="729"/>
      <c r="O33" s="694"/>
      <c r="P33" s="695"/>
      <c r="Q33" s="732"/>
      <c r="R33" s="733"/>
      <c r="S33" s="732"/>
      <c r="T33" s="733"/>
      <c r="U33" s="612"/>
      <c r="V33" s="613"/>
      <c r="W33" s="612"/>
      <c r="X33" s="613"/>
      <c r="Y33" s="612"/>
      <c r="Z33" s="613"/>
      <c r="AB33" s="238"/>
      <c r="AC33"/>
      <c r="AD33"/>
      <c r="AE33"/>
    </row>
    <row r="34" spans="2:32" ht="22" customHeight="1">
      <c r="B34" s="757"/>
      <c r="C34" s="758"/>
      <c r="D34" s="764"/>
      <c r="E34" s="765"/>
      <c r="F34" s="743">
        <v>3</v>
      </c>
      <c r="G34" s="785" t="str">
        <f t="shared" ref="G34" si="21">IF(AA34="","",VLOOKUP(AA34,$AC$6:$AE$30,2,0))</f>
        <v>吉田　健太</v>
      </c>
      <c r="H34" s="786"/>
      <c r="I34" s="786"/>
      <c r="J34" s="786"/>
      <c r="K34" s="786"/>
      <c r="L34" s="787"/>
      <c r="M34" s="734" t="s">
        <v>721</v>
      </c>
      <c r="N34" s="727"/>
      <c r="O34" s="747"/>
      <c r="P34" s="748"/>
      <c r="Q34" s="692"/>
      <c r="R34" s="693"/>
      <c r="S34" s="726" t="s">
        <v>721</v>
      </c>
      <c r="T34" s="727"/>
      <c r="U34" s="580">
        <v>2</v>
      </c>
      <c r="V34" s="581"/>
      <c r="W34" s="580">
        <v>0</v>
      </c>
      <c r="X34" s="581"/>
      <c r="Y34" s="580">
        <v>1</v>
      </c>
      <c r="Z34" s="581"/>
      <c r="AA34" s="226">
        <v>15</v>
      </c>
      <c r="AB34" s="238"/>
      <c r="AC34"/>
      <c r="AD34"/>
      <c r="AE34"/>
    </row>
    <row r="35" spans="2:32" ht="22" customHeight="1">
      <c r="B35" s="757"/>
      <c r="C35" s="758"/>
      <c r="D35" s="764"/>
      <c r="E35" s="765"/>
      <c r="F35" s="744"/>
      <c r="G35" s="782" t="str">
        <f t="shared" ref="G35" si="22">IF(AA34="","",VLOOKUP(AA34,$AC$6:$AE$30,3,0))</f>
        <v>まゆみ会</v>
      </c>
      <c r="H35" s="783"/>
      <c r="I35" s="783"/>
      <c r="J35" s="783"/>
      <c r="K35" s="783"/>
      <c r="L35" s="784"/>
      <c r="M35" s="728"/>
      <c r="N35" s="729"/>
      <c r="O35" s="749"/>
      <c r="P35" s="750"/>
      <c r="Q35" s="694"/>
      <c r="R35" s="695"/>
      <c r="S35" s="728"/>
      <c r="T35" s="729"/>
      <c r="U35" s="582"/>
      <c r="V35" s="583"/>
      <c r="W35" s="582"/>
      <c r="X35" s="583"/>
      <c r="Y35" s="582"/>
      <c r="Z35" s="583"/>
      <c r="AB35" s="238"/>
      <c r="AC35"/>
      <c r="AD35"/>
      <c r="AE35"/>
    </row>
    <row r="36" spans="2:32" ht="22" customHeight="1">
      <c r="B36" s="757"/>
      <c r="C36" s="758"/>
      <c r="D36" s="764"/>
      <c r="E36" s="765"/>
      <c r="F36" s="743">
        <v>4</v>
      </c>
      <c r="G36" s="785" t="str">
        <f t="shared" ref="G36" si="23">IF(AA36="","",VLOOKUP(AA36,$AC$6:$AE$30,2,0))</f>
        <v>小平　育子</v>
      </c>
      <c r="H36" s="786"/>
      <c r="I36" s="786"/>
      <c r="J36" s="786"/>
      <c r="K36" s="786"/>
      <c r="L36" s="787"/>
      <c r="M36" s="734" t="s">
        <v>720</v>
      </c>
      <c r="N36" s="727"/>
      <c r="O36" s="730"/>
      <c r="P36" s="731"/>
      <c r="Q36" s="751" t="s">
        <v>720</v>
      </c>
      <c r="R36" s="752"/>
      <c r="S36" s="692"/>
      <c r="T36" s="693"/>
      <c r="U36" s="580">
        <v>0</v>
      </c>
      <c r="V36" s="581"/>
      <c r="W36" s="580">
        <v>2</v>
      </c>
      <c r="X36" s="581"/>
      <c r="Y36" s="580">
        <v>3</v>
      </c>
      <c r="Z36" s="581"/>
      <c r="AA36" s="226">
        <v>18</v>
      </c>
      <c r="AB36" s="238"/>
      <c r="AC36"/>
      <c r="AD36"/>
      <c r="AE36"/>
    </row>
    <row r="37" spans="2:32" ht="22" customHeight="1">
      <c r="B37" s="760"/>
      <c r="C37" s="761"/>
      <c r="D37" s="766"/>
      <c r="E37" s="767"/>
      <c r="F37" s="744"/>
      <c r="G37" s="782" t="str">
        <f t="shared" ref="G37" si="24">IF(AA36="","",VLOOKUP(AA36,$AC$6:$AE$30,3,0))</f>
        <v>S.O.N東京・府中</v>
      </c>
      <c r="H37" s="783"/>
      <c r="I37" s="783"/>
      <c r="J37" s="783"/>
      <c r="K37" s="783"/>
      <c r="L37" s="784"/>
      <c r="M37" s="728"/>
      <c r="N37" s="729"/>
      <c r="O37" s="732"/>
      <c r="P37" s="733"/>
      <c r="Q37" s="753"/>
      <c r="R37" s="754"/>
      <c r="S37" s="694"/>
      <c r="T37" s="695"/>
      <c r="U37" s="582"/>
      <c r="V37" s="583"/>
      <c r="W37" s="582"/>
      <c r="X37" s="583"/>
      <c r="Y37" s="582"/>
      <c r="Z37" s="583"/>
      <c r="AB37" s="238"/>
      <c r="AC37"/>
      <c r="AD37"/>
      <c r="AE37"/>
    </row>
    <row r="38" spans="2:32" ht="25.5" customHeight="1">
      <c r="Y38" s="239"/>
      <c r="Z38" s="239"/>
      <c r="AB38" s="238"/>
      <c r="AC38"/>
      <c r="AD38"/>
      <c r="AE38"/>
    </row>
    <row r="39" spans="2:32" ht="20.149999999999999" customHeight="1">
      <c r="B39" s="720" t="s">
        <v>482</v>
      </c>
      <c r="C39" s="721"/>
      <c r="D39" s="721" t="s">
        <v>483</v>
      </c>
      <c r="E39" s="722"/>
      <c r="F39" s="700" t="s">
        <v>484</v>
      </c>
      <c r="G39" s="701"/>
      <c r="H39" s="701"/>
      <c r="I39" s="701"/>
      <c r="J39" s="723" t="s">
        <v>485</v>
      </c>
      <c r="K39" s="724"/>
      <c r="L39" s="725"/>
      <c r="M39" s="599" t="str">
        <f>LEFT(G41,2)</f>
        <v>菊地</v>
      </c>
      <c r="N39" s="600"/>
      <c r="O39" s="599" t="str">
        <f>LEFT(G43,2)</f>
        <v>長尾</v>
      </c>
      <c r="P39" s="600"/>
      <c r="Q39" s="599" t="str">
        <f>LEFT(G45,2)</f>
        <v>遠藤</v>
      </c>
      <c r="R39" s="600"/>
      <c r="S39" s="599" t="str">
        <f>LEFT(G47,2)</f>
        <v>中島</v>
      </c>
      <c r="T39" s="600"/>
      <c r="U39" s="713" t="s">
        <v>13</v>
      </c>
      <c r="V39" s="714"/>
      <c r="W39" s="713" t="s">
        <v>14</v>
      </c>
      <c r="X39" s="714"/>
      <c r="Y39" s="768" t="s">
        <v>15</v>
      </c>
      <c r="Z39" s="768"/>
      <c r="AB39" s="238"/>
      <c r="AC39"/>
      <c r="AD39"/>
      <c r="AE39"/>
    </row>
    <row r="40" spans="2:32" ht="20.149999999999999" customHeight="1">
      <c r="B40" s="720"/>
      <c r="C40" s="721"/>
      <c r="D40" s="721"/>
      <c r="E40" s="722"/>
      <c r="F40" s="703"/>
      <c r="G40" s="704"/>
      <c r="H40" s="704"/>
      <c r="I40" s="704"/>
      <c r="J40" s="223" t="s">
        <v>438</v>
      </c>
      <c r="K40" s="224">
        <v>16</v>
      </c>
      <c r="L40" s="225" t="s">
        <v>439</v>
      </c>
      <c r="M40" s="601"/>
      <c r="N40" s="602"/>
      <c r="O40" s="601"/>
      <c r="P40" s="602"/>
      <c r="Q40" s="601"/>
      <c r="R40" s="602"/>
      <c r="S40" s="601"/>
      <c r="T40" s="602"/>
      <c r="U40" s="715"/>
      <c r="V40" s="716"/>
      <c r="W40" s="715"/>
      <c r="X40" s="716"/>
      <c r="Y40" s="768"/>
      <c r="Z40" s="768"/>
      <c r="AB40" s="238"/>
      <c r="AC40"/>
      <c r="AD40"/>
      <c r="AE40"/>
    </row>
    <row r="41" spans="2:32" ht="22" customHeight="1">
      <c r="B41" s="755" t="s">
        <v>440</v>
      </c>
      <c r="C41" s="756"/>
      <c r="D41" s="762" t="s">
        <v>421</v>
      </c>
      <c r="E41" s="763"/>
      <c r="F41" s="743">
        <v>1</v>
      </c>
      <c r="G41" s="785" t="str">
        <f t="shared" ref="G41" si="25">IF(AA41="","",VLOOKUP(AA41,$AC$6:$AE$30,2,0))</f>
        <v>菊地　　諄（しゅん）</v>
      </c>
      <c r="H41" s="786"/>
      <c r="I41" s="786"/>
      <c r="J41" s="786"/>
      <c r="K41" s="786"/>
      <c r="L41" s="787"/>
      <c r="M41" s="692"/>
      <c r="N41" s="693"/>
      <c r="O41" s="726" t="s">
        <v>737</v>
      </c>
      <c r="P41" s="727"/>
      <c r="Q41" s="734" t="s">
        <v>721</v>
      </c>
      <c r="R41" s="727"/>
      <c r="S41" s="734" t="s">
        <v>721</v>
      </c>
      <c r="T41" s="727"/>
      <c r="U41" s="580">
        <v>3</v>
      </c>
      <c r="V41" s="581"/>
      <c r="W41" s="580">
        <v>0</v>
      </c>
      <c r="X41" s="581"/>
      <c r="Y41" s="621">
        <v>1</v>
      </c>
      <c r="Z41" s="621"/>
      <c r="AA41" s="226">
        <v>4</v>
      </c>
      <c r="AB41" s="238"/>
      <c r="AC41"/>
      <c r="AD41"/>
      <c r="AE41"/>
    </row>
    <row r="42" spans="2:32" ht="22" customHeight="1">
      <c r="B42" s="757"/>
      <c r="C42" s="758"/>
      <c r="D42" s="764"/>
      <c r="E42" s="765"/>
      <c r="F42" s="744"/>
      <c r="G42" s="782" t="str">
        <f t="shared" ref="G42" si="26">IF(AA41="","",VLOOKUP(AA41,$AC$6:$AE$30,3,0))</f>
        <v>飛天</v>
      </c>
      <c r="H42" s="783"/>
      <c r="I42" s="783"/>
      <c r="J42" s="783"/>
      <c r="K42" s="783"/>
      <c r="L42" s="784"/>
      <c r="M42" s="694"/>
      <c r="N42" s="695"/>
      <c r="O42" s="728"/>
      <c r="P42" s="729"/>
      <c r="Q42" s="728"/>
      <c r="R42" s="729"/>
      <c r="S42" s="728"/>
      <c r="T42" s="729"/>
      <c r="U42" s="582"/>
      <c r="V42" s="583"/>
      <c r="W42" s="582"/>
      <c r="X42" s="583"/>
      <c r="Y42" s="621"/>
      <c r="Z42" s="621"/>
      <c r="AB42" s="238"/>
      <c r="AC42"/>
      <c r="AD42"/>
      <c r="AE42"/>
    </row>
    <row r="43" spans="2:32" ht="22" customHeight="1">
      <c r="B43" s="759"/>
      <c r="C43" s="758"/>
      <c r="D43" s="764"/>
      <c r="E43" s="765"/>
      <c r="F43" s="743">
        <v>2</v>
      </c>
      <c r="G43" s="785" t="str">
        <f t="shared" ref="G43" si="27">IF(AA43="","",VLOOKUP(AA43,$AC$6:$AE$30,2,0))</f>
        <v>長尾　駿平</v>
      </c>
      <c r="H43" s="786"/>
      <c r="I43" s="786"/>
      <c r="J43" s="786"/>
      <c r="K43" s="786"/>
      <c r="L43" s="787"/>
      <c r="M43" s="726" t="s">
        <v>738</v>
      </c>
      <c r="N43" s="727"/>
      <c r="O43" s="692"/>
      <c r="P43" s="693"/>
      <c r="Q43" s="726" t="s">
        <v>728</v>
      </c>
      <c r="R43" s="727"/>
      <c r="S43" s="726" t="s">
        <v>735</v>
      </c>
      <c r="T43" s="727"/>
      <c r="U43" s="580">
        <v>1</v>
      </c>
      <c r="V43" s="581"/>
      <c r="W43" s="580">
        <v>2</v>
      </c>
      <c r="X43" s="581"/>
      <c r="Y43" s="621">
        <v>3</v>
      </c>
      <c r="Z43" s="621"/>
      <c r="AA43" s="226">
        <v>9</v>
      </c>
      <c r="AB43" s="238"/>
      <c r="AC43"/>
      <c r="AD43"/>
      <c r="AE43"/>
    </row>
    <row r="44" spans="2:32" ht="22" customHeight="1">
      <c r="B44" s="757"/>
      <c r="C44" s="758"/>
      <c r="D44" s="764"/>
      <c r="E44" s="765"/>
      <c r="F44" s="744"/>
      <c r="G44" s="782" t="str">
        <f t="shared" ref="G44" si="28">IF(AA43="","",VLOOKUP(AA43,$AC$6:$AE$30,3,0))</f>
        <v>宮城県障害者
卓球協会</v>
      </c>
      <c r="H44" s="783"/>
      <c r="I44" s="783"/>
      <c r="J44" s="783"/>
      <c r="K44" s="783"/>
      <c r="L44" s="784"/>
      <c r="M44" s="728"/>
      <c r="N44" s="729"/>
      <c r="O44" s="694"/>
      <c r="P44" s="695"/>
      <c r="Q44" s="728"/>
      <c r="R44" s="729"/>
      <c r="S44" s="728"/>
      <c r="T44" s="729"/>
      <c r="U44" s="582"/>
      <c r="V44" s="583"/>
      <c r="W44" s="582"/>
      <c r="X44" s="583"/>
      <c r="Y44" s="621"/>
      <c r="Z44" s="621"/>
      <c r="AB44" s="238"/>
      <c r="AC44"/>
      <c r="AD44"/>
      <c r="AE44"/>
    </row>
    <row r="45" spans="2:32" ht="22" customHeight="1">
      <c r="B45" s="757"/>
      <c r="C45" s="758"/>
      <c r="D45" s="764"/>
      <c r="E45" s="765"/>
      <c r="F45" s="743">
        <v>3</v>
      </c>
      <c r="G45" s="785" t="str">
        <f t="shared" ref="G45" si="29">IF(AA45="","",VLOOKUP(AA45,$AC$6:$AE$30,2,0))</f>
        <v>遠藤　優美</v>
      </c>
      <c r="H45" s="786"/>
      <c r="I45" s="786"/>
      <c r="J45" s="786"/>
      <c r="K45" s="786"/>
      <c r="L45" s="787"/>
      <c r="M45" s="734" t="s">
        <v>720</v>
      </c>
      <c r="N45" s="727"/>
      <c r="O45" s="775" t="s">
        <v>733</v>
      </c>
      <c r="P45" s="752"/>
      <c r="Q45" s="692"/>
      <c r="R45" s="693"/>
      <c r="S45" s="726" t="s">
        <v>720</v>
      </c>
      <c r="T45" s="727"/>
      <c r="U45" s="580">
        <v>0</v>
      </c>
      <c r="V45" s="581"/>
      <c r="W45" s="580">
        <v>3</v>
      </c>
      <c r="X45" s="581"/>
      <c r="Y45" s="621">
        <v>4</v>
      </c>
      <c r="Z45" s="621"/>
      <c r="AA45" s="226">
        <v>16</v>
      </c>
      <c r="AB45" s="238"/>
      <c r="AC45"/>
      <c r="AD45"/>
      <c r="AE45"/>
    </row>
    <row r="46" spans="2:32" ht="22" customHeight="1">
      <c r="B46" s="757"/>
      <c r="C46" s="758"/>
      <c r="D46" s="764"/>
      <c r="E46" s="765"/>
      <c r="F46" s="744"/>
      <c r="G46" s="782" t="str">
        <f t="shared" ref="G46" si="30">IF(AA45="","",VLOOKUP(AA45,$AC$6:$AE$30,3,0))</f>
        <v>ラバーズ81</v>
      </c>
      <c r="H46" s="783"/>
      <c r="I46" s="783"/>
      <c r="J46" s="783"/>
      <c r="K46" s="783"/>
      <c r="L46" s="784"/>
      <c r="M46" s="728"/>
      <c r="N46" s="729"/>
      <c r="O46" s="753"/>
      <c r="P46" s="754"/>
      <c r="Q46" s="694"/>
      <c r="R46" s="695"/>
      <c r="S46" s="728"/>
      <c r="T46" s="729"/>
      <c r="U46" s="582"/>
      <c r="V46" s="583"/>
      <c r="W46" s="582"/>
      <c r="X46" s="583"/>
      <c r="Y46" s="621"/>
      <c r="Z46" s="621"/>
      <c r="AB46" s="238"/>
      <c r="AC46"/>
      <c r="AD46"/>
      <c r="AE46"/>
    </row>
    <row r="47" spans="2:32" ht="22" customHeight="1">
      <c r="B47" s="757"/>
      <c r="C47" s="758"/>
      <c r="D47" s="764"/>
      <c r="E47" s="765"/>
      <c r="F47" s="743">
        <v>4</v>
      </c>
      <c r="G47" s="785" t="str">
        <f t="shared" ref="G47" si="31">IF(AA47="","",VLOOKUP(AA47,$AC$6:$AE$30,2,0))</f>
        <v>中島　銀太</v>
      </c>
      <c r="H47" s="786"/>
      <c r="I47" s="786"/>
      <c r="J47" s="786"/>
      <c r="K47" s="786"/>
      <c r="L47" s="787"/>
      <c r="M47" s="734" t="s">
        <v>720</v>
      </c>
      <c r="N47" s="727"/>
      <c r="O47" s="726" t="s">
        <v>736</v>
      </c>
      <c r="P47" s="727"/>
      <c r="Q47" s="734" t="s">
        <v>721</v>
      </c>
      <c r="R47" s="727"/>
      <c r="S47" s="692"/>
      <c r="T47" s="693"/>
      <c r="U47" s="580">
        <v>2</v>
      </c>
      <c r="V47" s="581"/>
      <c r="W47" s="580">
        <v>1</v>
      </c>
      <c r="X47" s="581"/>
      <c r="Y47" s="580">
        <v>2</v>
      </c>
      <c r="Z47" s="581"/>
      <c r="AA47" s="226">
        <v>21</v>
      </c>
      <c r="AB47" s="238"/>
      <c r="AC47"/>
      <c r="AD47"/>
      <c r="AE47"/>
    </row>
    <row r="48" spans="2:32" ht="22" customHeight="1">
      <c r="B48" s="760"/>
      <c r="C48" s="761"/>
      <c r="D48" s="766"/>
      <c r="E48" s="767"/>
      <c r="F48" s="744"/>
      <c r="G48" s="782" t="str">
        <f t="shared" ref="G48" si="32">IF(AA47="","",VLOOKUP(AA47,$AC$6:$AE$30,3,0))</f>
        <v>大笹生
特別支援学校</v>
      </c>
      <c r="H48" s="783"/>
      <c r="I48" s="783"/>
      <c r="J48" s="783"/>
      <c r="K48" s="783"/>
      <c r="L48" s="784"/>
      <c r="M48" s="728"/>
      <c r="N48" s="729"/>
      <c r="O48" s="728"/>
      <c r="P48" s="729"/>
      <c r="Q48" s="728"/>
      <c r="R48" s="729"/>
      <c r="S48" s="694"/>
      <c r="T48" s="695"/>
      <c r="U48" s="582"/>
      <c r="V48" s="583"/>
      <c r="W48" s="582"/>
      <c r="X48" s="583"/>
      <c r="Y48" s="582"/>
      <c r="Z48" s="583"/>
      <c r="AB48" s="238"/>
      <c r="AC48"/>
      <c r="AD48"/>
      <c r="AE48"/>
      <c r="AF48"/>
    </row>
    <row r="49" spans="2:32" ht="25.5" customHeight="1">
      <c r="B49" s="33"/>
      <c r="C49" s="33"/>
      <c r="D49" s="233"/>
      <c r="E49" s="233"/>
      <c r="F49" s="234"/>
      <c r="G49" s="235"/>
      <c r="H49" s="236"/>
      <c r="I49" s="236"/>
      <c r="J49" s="236"/>
      <c r="K49" s="236"/>
      <c r="L49" s="237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/>
      <c r="AB49" s="260"/>
      <c r="AC49"/>
      <c r="AD49"/>
      <c r="AE49"/>
      <c r="AF49"/>
    </row>
    <row r="50" spans="2:32" ht="20.149999999999999" customHeight="1">
      <c r="B50" s="720" t="s">
        <v>486</v>
      </c>
      <c r="C50" s="721"/>
      <c r="D50" s="721" t="s">
        <v>487</v>
      </c>
      <c r="E50" s="722"/>
      <c r="F50" s="700" t="s">
        <v>488</v>
      </c>
      <c r="G50" s="701"/>
      <c r="H50" s="701"/>
      <c r="I50" s="702"/>
      <c r="J50" s="723" t="s">
        <v>489</v>
      </c>
      <c r="K50" s="724"/>
      <c r="L50" s="725"/>
      <c r="M50" s="599" t="str">
        <f>LEFT(G52,2)</f>
        <v>髙橋</v>
      </c>
      <c r="N50" s="600"/>
      <c r="O50" s="599" t="str">
        <f>LEFT(G54,2)</f>
        <v>松村</v>
      </c>
      <c r="P50" s="600"/>
      <c r="Q50" s="599" t="str">
        <f>LEFT(G56,2)</f>
        <v>藤澤</v>
      </c>
      <c r="R50" s="600"/>
      <c r="S50" s="599" t="str">
        <f>LEFT(G58,3)</f>
        <v>佐々木</v>
      </c>
      <c r="T50" s="600"/>
      <c r="U50" s="713" t="s">
        <v>13</v>
      </c>
      <c r="V50" s="717"/>
      <c r="W50" s="713" t="s">
        <v>14</v>
      </c>
      <c r="X50" s="717"/>
      <c r="Y50" s="713" t="s">
        <v>15</v>
      </c>
      <c r="Z50" s="714"/>
      <c r="AB50" s="238"/>
      <c r="AC50"/>
      <c r="AD50"/>
      <c r="AE50"/>
    </row>
    <row r="51" spans="2:32" ht="20.149999999999999" customHeight="1">
      <c r="B51" s="720"/>
      <c r="C51" s="721"/>
      <c r="D51" s="721"/>
      <c r="E51" s="722"/>
      <c r="F51" s="703"/>
      <c r="G51" s="704"/>
      <c r="H51" s="704"/>
      <c r="I51" s="705"/>
      <c r="J51" s="223" t="s">
        <v>438</v>
      </c>
      <c r="K51" s="224">
        <v>17</v>
      </c>
      <c r="L51" s="225" t="s">
        <v>439</v>
      </c>
      <c r="M51" s="601"/>
      <c r="N51" s="602"/>
      <c r="O51" s="601"/>
      <c r="P51" s="602"/>
      <c r="Q51" s="601"/>
      <c r="R51" s="602"/>
      <c r="S51" s="601"/>
      <c r="T51" s="602"/>
      <c r="U51" s="718"/>
      <c r="V51" s="719"/>
      <c r="W51" s="718"/>
      <c r="X51" s="719"/>
      <c r="Y51" s="715"/>
      <c r="Z51" s="716"/>
      <c r="AB51" s="238"/>
      <c r="AC51"/>
      <c r="AD51"/>
      <c r="AE51"/>
    </row>
    <row r="52" spans="2:32" ht="22" customHeight="1">
      <c r="B52" s="755" t="s">
        <v>440</v>
      </c>
      <c r="C52" s="756"/>
      <c r="D52" s="762" t="s">
        <v>421</v>
      </c>
      <c r="E52" s="763"/>
      <c r="F52" s="743">
        <v>1</v>
      </c>
      <c r="G52" s="785" t="str">
        <f t="shared" ref="G52" si="33">IF(AA52="","",VLOOKUP(AA52,$AC$6:$AE$30,2,0))</f>
        <v>髙橋　雄大</v>
      </c>
      <c r="H52" s="786"/>
      <c r="I52" s="786"/>
      <c r="J52" s="786"/>
      <c r="K52" s="786"/>
      <c r="L52" s="787"/>
      <c r="M52" s="692"/>
      <c r="N52" s="693"/>
      <c r="O52" s="726" t="s">
        <v>739</v>
      </c>
      <c r="P52" s="727"/>
      <c r="Q52" s="734" t="s">
        <v>721</v>
      </c>
      <c r="R52" s="727"/>
      <c r="S52" s="734" t="s">
        <v>721</v>
      </c>
      <c r="T52" s="727"/>
      <c r="U52" s="580">
        <v>3</v>
      </c>
      <c r="V52" s="581"/>
      <c r="W52" s="580">
        <v>0</v>
      </c>
      <c r="X52" s="581"/>
      <c r="Y52" s="580">
        <v>1</v>
      </c>
      <c r="Z52" s="581"/>
      <c r="AA52" s="226">
        <v>5</v>
      </c>
      <c r="AB52" s="238"/>
      <c r="AC52"/>
      <c r="AD52"/>
      <c r="AE52"/>
    </row>
    <row r="53" spans="2:32" ht="22" customHeight="1">
      <c r="B53" s="757"/>
      <c r="C53" s="758"/>
      <c r="D53" s="764"/>
      <c r="E53" s="765"/>
      <c r="F53" s="744"/>
      <c r="G53" s="782" t="str">
        <f t="shared" ref="G53" si="34">IF(AA52="","",VLOOKUP(AA52,$AC$6:$AE$30,3,0))</f>
        <v>個人</v>
      </c>
      <c r="H53" s="783"/>
      <c r="I53" s="783"/>
      <c r="J53" s="783"/>
      <c r="K53" s="783"/>
      <c r="L53" s="784"/>
      <c r="M53" s="694"/>
      <c r="N53" s="695"/>
      <c r="O53" s="728"/>
      <c r="P53" s="729"/>
      <c r="Q53" s="728"/>
      <c r="R53" s="729"/>
      <c r="S53" s="728"/>
      <c r="T53" s="729"/>
      <c r="U53" s="582"/>
      <c r="V53" s="583"/>
      <c r="W53" s="582"/>
      <c r="X53" s="583"/>
      <c r="Y53" s="582"/>
      <c r="Z53" s="583"/>
      <c r="AB53" s="238"/>
      <c r="AC53"/>
      <c r="AD53"/>
      <c r="AE53"/>
    </row>
    <row r="54" spans="2:32" ht="22" customHeight="1">
      <c r="B54" s="759"/>
      <c r="C54" s="758"/>
      <c r="D54" s="764"/>
      <c r="E54" s="765"/>
      <c r="F54" s="743">
        <v>2</v>
      </c>
      <c r="G54" s="785" t="str">
        <f t="shared" ref="G54" si="35">IF(AA54="","",VLOOKUP(AA54,$AC$6:$AE$30,2,0))</f>
        <v>松村雄太</v>
      </c>
      <c r="H54" s="786"/>
      <c r="I54" s="786"/>
      <c r="J54" s="786"/>
      <c r="K54" s="786"/>
      <c r="L54" s="787"/>
      <c r="M54" s="726" t="s">
        <v>735</v>
      </c>
      <c r="N54" s="727"/>
      <c r="O54" s="692"/>
      <c r="P54" s="693"/>
      <c r="Q54" s="726" t="s">
        <v>728</v>
      </c>
      <c r="R54" s="727"/>
      <c r="S54" s="726" t="s">
        <v>721</v>
      </c>
      <c r="T54" s="727"/>
      <c r="U54" s="580">
        <v>2</v>
      </c>
      <c r="V54" s="581"/>
      <c r="W54" s="580">
        <v>1</v>
      </c>
      <c r="X54" s="581"/>
      <c r="Y54" s="580">
        <v>2</v>
      </c>
      <c r="Z54" s="581"/>
      <c r="AA54" s="226">
        <v>8</v>
      </c>
      <c r="AB54" s="238"/>
      <c r="AC54"/>
      <c r="AD54"/>
      <c r="AE54"/>
    </row>
    <row r="55" spans="2:32" ht="22" customHeight="1">
      <c r="B55" s="757"/>
      <c r="C55" s="758"/>
      <c r="D55" s="764"/>
      <c r="E55" s="765"/>
      <c r="F55" s="744"/>
      <c r="G55" s="782" t="str">
        <f t="shared" ref="G55" si="36">IF(AA54="","",VLOOKUP(AA54,$AC$6:$AE$30,3,0))</f>
        <v>府中キララ卓球クラブ</v>
      </c>
      <c r="H55" s="783"/>
      <c r="I55" s="783"/>
      <c r="J55" s="783"/>
      <c r="K55" s="783"/>
      <c r="L55" s="784"/>
      <c r="M55" s="728"/>
      <c r="N55" s="729"/>
      <c r="O55" s="694"/>
      <c r="P55" s="695"/>
      <c r="Q55" s="728"/>
      <c r="R55" s="729"/>
      <c r="S55" s="728"/>
      <c r="T55" s="729"/>
      <c r="U55" s="582"/>
      <c r="V55" s="583"/>
      <c r="W55" s="582"/>
      <c r="X55" s="583"/>
      <c r="Y55" s="582"/>
      <c r="Z55" s="583"/>
      <c r="AB55" s="238"/>
      <c r="AC55"/>
      <c r="AD55"/>
      <c r="AE55"/>
    </row>
    <row r="56" spans="2:32" ht="22" customHeight="1">
      <c r="B56" s="757"/>
      <c r="C56" s="758"/>
      <c r="D56" s="764"/>
      <c r="E56" s="765"/>
      <c r="F56" s="743">
        <v>3</v>
      </c>
      <c r="G56" s="785" t="str">
        <f t="shared" ref="G56" si="37">IF(AA56="","",VLOOKUP(AA56,$AC$6:$AE$30,2,0))</f>
        <v>藤澤　涼太</v>
      </c>
      <c r="H56" s="786"/>
      <c r="I56" s="786"/>
      <c r="J56" s="786"/>
      <c r="K56" s="786"/>
      <c r="L56" s="787"/>
      <c r="M56" s="734" t="s">
        <v>720</v>
      </c>
      <c r="N56" s="727"/>
      <c r="O56" s="775" t="s">
        <v>733</v>
      </c>
      <c r="P56" s="752"/>
      <c r="Q56" s="692"/>
      <c r="R56" s="693"/>
      <c r="S56" s="726" t="s">
        <v>721</v>
      </c>
      <c r="T56" s="727"/>
      <c r="U56" s="580">
        <v>1</v>
      </c>
      <c r="V56" s="581"/>
      <c r="W56" s="580">
        <v>2</v>
      </c>
      <c r="X56" s="581"/>
      <c r="Y56" s="580">
        <v>3</v>
      </c>
      <c r="Z56" s="581"/>
      <c r="AA56" s="226">
        <v>20</v>
      </c>
      <c r="AB56" s="238"/>
      <c r="AC56"/>
      <c r="AD56"/>
      <c r="AE56"/>
    </row>
    <row r="57" spans="2:32" ht="22" customHeight="1">
      <c r="B57" s="757"/>
      <c r="C57" s="758"/>
      <c r="D57" s="764"/>
      <c r="E57" s="765"/>
      <c r="F57" s="744"/>
      <c r="G57" s="782" t="str">
        <f t="shared" ref="G57" si="38">IF(AA56="","",VLOOKUP(AA56,$AC$6:$AE$30,3,0))</f>
        <v>大笹生
特別支援学校</v>
      </c>
      <c r="H57" s="783"/>
      <c r="I57" s="783"/>
      <c r="J57" s="783"/>
      <c r="K57" s="783"/>
      <c r="L57" s="784"/>
      <c r="M57" s="728"/>
      <c r="N57" s="729"/>
      <c r="O57" s="753"/>
      <c r="P57" s="754"/>
      <c r="Q57" s="694"/>
      <c r="R57" s="695"/>
      <c r="S57" s="728"/>
      <c r="T57" s="729"/>
      <c r="U57" s="582"/>
      <c r="V57" s="583"/>
      <c r="W57" s="582"/>
      <c r="X57" s="583"/>
      <c r="Y57" s="582"/>
      <c r="Z57" s="583"/>
      <c r="AB57" s="238"/>
      <c r="AC57"/>
      <c r="AD57"/>
      <c r="AE57"/>
    </row>
    <row r="58" spans="2:32" ht="22" customHeight="1">
      <c r="B58" s="757"/>
      <c r="C58" s="758"/>
      <c r="D58" s="764"/>
      <c r="E58" s="765"/>
      <c r="F58" s="743">
        <v>4</v>
      </c>
      <c r="G58" s="788" t="str">
        <f t="shared" ref="G58" si="39">IF(AA58="","",VLOOKUP(AA58,$AC$6:$AE$30,2,0))</f>
        <v>佐々木佑子</v>
      </c>
      <c r="H58" s="789"/>
      <c r="I58" s="789"/>
      <c r="J58" s="789"/>
      <c r="K58" s="789"/>
      <c r="L58" s="790"/>
      <c r="M58" s="734" t="s">
        <v>720</v>
      </c>
      <c r="N58" s="727"/>
      <c r="O58" s="734" t="s">
        <v>720</v>
      </c>
      <c r="P58" s="727"/>
      <c r="Q58" s="734" t="s">
        <v>720</v>
      </c>
      <c r="R58" s="727"/>
      <c r="S58" s="692"/>
      <c r="T58" s="693"/>
      <c r="U58" s="580">
        <v>0</v>
      </c>
      <c r="V58" s="581"/>
      <c r="W58" s="580">
        <v>3</v>
      </c>
      <c r="X58" s="581"/>
      <c r="Y58" s="580">
        <v>4</v>
      </c>
      <c r="Z58" s="581"/>
      <c r="AA58" s="226">
        <v>24</v>
      </c>
      <c r="AB58" s="238"/>
      <c r="AC58"/>
      <c r="AD58"/>
      <c r="AE58"/>
    </row>
    <row r="59" spans="2:32" ht="22" customHeight="1">
      <c r="B59" s="760"/>
      <c r="C59" s="761"/>
      <c r="D59" s="766"/>
      <c r="E59" s="767"/>
      <c r="F59" s="744"/>
      <c r="G59" s="782" t="str">
        <f t="shared" ref="G59" si="40">IF(AA58="","",VLOOKUP(AA58,$AC$6:$AE$30,3,0))</f>
        <v>仙台スポーツ協議会（TDK)</v>
      </c>
      <c r="H59" s="783"/>
      <c r="I59" s="783"/>
      <c r="J59" s="783"/>
      <c r="K59" s="783"/>
      <c r="L59" s="784"/>
      <c r="M59" s="728"/>
      <c r="N59" s="729"/>
      <c r="O59" s="728"/>
      <c r="P59" s="729"/>
      <c r="Q59" s="728"/>
      <c r="R59" s="729"/>
      <c r="S59" s="694"/>
      <c r="T59" s="695"/>
      <c r="U59" s="582"/>
      <c r="V59" s="583"/>
      <c r="W59" s="582"/>
      <c r="X59" s="583"/>
      <c r="Y59" s="582"/>
      <c r="Z59" s="583"/>
      <c r="AB59" s="238"/>
      <c r="AC59"/>
      <c r="AD59"/>
      <c r="AE59"/>
    </row>
    <row r="60" spans="2:32" ht="25.5" customHeight="1">
      <c r="Z60" s="230"/>
      <c r="AB60" s="238"/>
      <c r="AC60"/>
      <c r="AD60"/>
      <c r="AE60"/>
    </row>
    <row r="61" spans="2:32" ht="20.149999999999999" customHeight="1">
      <c r="B61" s="720" t="s">
        <v>490</v>
      </c>
      <c r="C61" s="721"/>
      <c r="D61" s="721" t="s">
        <v>491</v>
      </c>
      <c r="E61" s="722"/>
      <c r="F61" s="700" t="s">
        <v>492</v>
      </c>
      <c r="G61" s="701"/>
      <c r="H61" s="701"/>
      <c r="I61" s="701"/>
      <c r="J61" s="723" t="s">
        <v>493</v>
      </c>
      <c r="K61" s="724"/>
      <c r="L61" s="725"/>
      <c r="M61" s="599" t="str">
        <f>LEFT(G63,2)</f>
        <v>元木</v>
      </c>
      <c r="N61" s="614"/>
      <c r="O61" s="599" t="str">
        <f>LEFT(G65,2)</f>
        <v>鎌田</v>
      </c>
      <c r="P61" s="614"/>
      <c r="Q61" s="599" t="str">
        <f>LEFT(G67,3)</f>
        <v>佐々木</v>
      </c>
      <c r="R61" s="614"/>
      <c r="S61" s="599" t="str">
        <f>LEFT(G69,2)</f>
        <v>村山</v>
      </c>
      <c r="T61" s="600"/>
      <c r="U61" s="713" t="s">
        <v>13</v>
      </c>
      <c r="V61" s="714"/>
      <c r="W61" s="713" t="s">
        <v>14</v>
      </c>
      <c r="X61" s="714"/>
      <c r="Y61" s="768" t="s">
        <v>15</v>
      </c>
      <c r="Z61" s="768"/>
      <c r="AB61" s="238"/>
      <c r="AC61"/>
      <c r="AD61"/>
      <c r="AE61"/>
    </row>
    <row r="62" spans="2:32" ht="20.149999999999999" customHeight="1">
      <c r="B62" s="720"/>
      <c r="C62" s="721"/>
      <c r="D62" s="721"/>
      <c r="E62" s="722"/>
      <c r="F62" s="703"/>
      <c r="G62" s="704"/>
      <c r="H62" s="704"/>
      <c r="I62" s="704"/>
      <c r="J62" s="223" t="s">
        <v>438</v>
      </c>
      <c r="K62" s="224">
        <v>18</v>
      </c>
      <c r="L62" s="225" t="s">
        <v>439</v>
      </c>
      <c r="M62" s="601"/>
      <c r="N62" s="615"/>
      <c r="O62" s="601"/>
      <c r="P62" s="615"/>
      <c r="Q62" s="601"/>
      <c r="R62" s="615"/>
      <c r="S62" s="601"/>
      <c r="T62" s="602"/>
      <c r="U62" s="715"/>
      <c r="V62" s="716"/>
      <c r="W62" s="715"/>
      <c r="X62" s="716"/>
      <c r="Y62" s="768"/>
      <c r="Z62" s="768"/>
      <c r="AB62" s="238"/>
      <c r="AC62"/>
      <c r="AD62"/>
      <c r="AE62"/>
    </row>
    <row r="63" spans="2:32" ht="22" customHeight="1">
      <c r="B63" s="755" t="s">
        <v>440</v>
      </c>
      <c r="C63" s="756"/>
      <c r="D63" s="762" t="s">
        <v>421</v>
      </c>
      <c r="E63" s="763"/>
      <c r="F63" s="743">
        <v>1</v>
      </c>
      <c r="G63" s="785" t="str">
        <f t="shared" ref="G63" si="41">IF(AA63="","",VLOOKUP(AA63,$AC$6:$AE$30,2,0))</f>
        <v>元木　　久</v>
      </c>
      <c r="H63" s="786"/>
      <c r="I63" s="786"/>
      <c r="J63" s="786"/>
      <c r="K63" s="786"/>
      <c r="L63" s="787"/>
      <c r="M63" s="692"/>
      <c r="N63" s="693"/>
      <c r="O63" s="734" t="s">
        <v>721</v>
      </c>
      <c r="P63" s="727"/>
      <c r="Q63" s="734" t="s">
        <v>721</v>
      </c>
      <c r="R63" s="727"/>
      <c r="S63" s="726" t="s">
        <v>736</v>
      </c>
      <c r="T63" s="727"/>
      <c r="U63" s="580">
        <v>3</v>
      </c>
      <c r="V63" s="581"/>
      <c r="W63" s="580">
        <v>0</v>
      </c>
      <c r="X63" s="581"/>
      <c r="Y63" s="621">
        <v>1</v>
      </c>
      <c r="Z63" s="621"/>
      <c r="AA63" s="226">
        <v>6</v>
      </c>
      <c r="AB63" s="238"/>
      <c r="AC63"/>
      <c r="AD63"/>
      <c r="AE63"/>
    </row>
    <row r="64" spans="2:32" ht="22" customHeight="1">
      <c r="B64" s="757"/>
      <c r="C64" s="758"/>
      <c r="D64" s="764"/>
      <c r="E64" s="765"/>
      <c r="F64" s="744"/>
      <c r="G64" s="782" t="str">
        <f t="shared" ref="G64" si="42">IF(AA63="","",VLOOKUP(AA63,$AC$6:$AE$30,3,0))</f>
        <v>ＩTS.三鷹</v>
      </c>
      <c r="H64" s="783"/>
      <c r="I64" s="783"/>
      <c r="J64" s="783"/>
      <c r="K64" s="783"/>
      <c r="L64" s="784"/>
      <c r="M64" s="694"/>
      <c r="N64" s="695"/>
      <c r="O64" s="728"/>
      <c r="P64" s="729"/>
      <c r="Q64" s="728"/>
      <c r="R64" s="729"/>
      <c r="S64" s="728"/>
      <c r="T64" s="729"/>
      <c r="U64" s="582"/>
      <c r="V64" s="583"/>
      <c r="W64" s="582"/>
      <c r="X64" s="583"/>
      <c r="Y64" s="621"/>
      <c r="Z64" s="621"/>
      <c r="AB64" s="238"/>
      <c r="AC64"/>
      <c r="AD64"/>
      <c r="AE64"/>
    </row>
    <row r="65" spans="2:31" ht="22" customHeight="1">
      <c r="B65" s="759"/>
      <c r="C65" s="758"/>
      <c r="D65" s="764"/>
      <c r="E65" s="765"/>
      <c r="F65" s="743">
        <v>2</v>
      </c>
      <c r="G65" s="785" t="str">
        <f t="shared" ref="G65" si="43">IF(AA65="","",VLOOKUP(AA65,$AC$6:$AE$30,2,0))</f>
        <v>鎌田　春久</v>
      </c>
      <c r="H65" s="786"/>
      <c r="I65" s="786"/>
      <c r="J65" s="786"/>
      <c r="K65" s="786"/>
      <c r="L65" s="787"/>
      <c r="M65" s="734" t="s">
        <v>720</v>
      </c>
      <c r="N65" s="727"/>
      <c r="O65" s="692"/>
      <c r="P65" s="693"/>
      <c r="Q65" s="734" t="s">
        <v>720</v>
      </c>
      <c r="R65" s="727"/>
      <c r="S65" s="734" t="s">
        <v>720</v>
      </c>
      <c r="T65" s="727"/>
      <c r="U65" s="580">
        <v>0</v>
      </c>
      <c r="V65" s="581"/>
      <c r="W65" s="580">
        <v>3</v>
      </c>
      <c r="X65" s="581"/>
      <c r="Y65" s="621">
        <v>4</v>
      </c>
      <c r="Z65" s="621"/>
      <c r="AA65" s="226">
        <v>7</v>
      </c>
      <c r="AB65" s="238"/>
      <c r="AC65"/>
      <c r="AD65"/>
      <c r="AE65"/>
    </row>
    <row r="66" spans="2:31" ht="22" customHeight="1">
      <c r="B66" s="757"/>
      <c r="C66" s="758"/>
      <c r="D66" s="764"/>
      <c r="E66" s="765"/>
      <c r="F66" s="744"/>
      <c r="G66" s="782" t="str">
        <f t="shared" ref="G66" si="44">IF(AA65="","",VLOOKUP(AA65,$AC$6:$AE$30,3,0))</f>
        <v>仙台スポーツ協議会（TDK)</v>
      </c>
      <c r="H66" s="783"/>
      <c r="I66" s="783"/>
      <c r="J66" s="783"/>
      <c r="K66" s="783"/>
      <c r="L66" s="784"/>
      <c r="M66" s="728"/>
      <c r="N66" s="729"/>
      <c r="O66" s="694"/>
      <c r="P66" s="695"/>
      <c r="Q66" s="728"/>
      <c r="R66" s="729"/>
      <c r="S66" s="728"/>
      <c r="T66" s="729"/>
      <c r="U66" s="582"/>
      <c r="V66" s="583"/>
      <c r="W66" s="582"/>
      <c r="X66" s="583"/>
      <c r="Y66" s="621"/>
      <c r="Z66" s="621"/>
      <c r="AB66" s="238"/>
      <c r="AC66"/>
      <c r="AD66"/>
      <c r="AE66"/>
    </row>
    <row r="67" spans="2:31" ht="22" customHeight="1">
      <c r="B67" s="757"/>
      <c r="C67" s="758"/>
      <c r="D67" s="764"/>
      <c r="E67" s="765"/>
      <c r="F67" s="743">
        <v>3</v>
      </c>
      <c r="G67" s="785" t="str">
        <f t="shared" ref="G67" si="45">IF(AA67="","",VLOOKUP(AA67,$AC$6:$AE$30,2,0))</f>
        <v>佐々木菜那</v>
      </c>
      <c r="H67" s="786"/>
      <c r="I67" s="786"/>
      <c r="J67" s="786"/>
      <c r="K67" s="786"/>
      <c r="L67" s="787"/>
      <c r="M67" s="734" t="s">
        <v>720</v>
      </c>
      <c r="N67" s="727"/>
      <c r="O67" s="751" t="s">
        <v>721</v>
      </c>
      <c r="P67" s="752"/>
      <c r="Q67" s="692"/>
      <c r="R67" s="693"/>
      <c r="S67" s="726" t="s">
        <v>720</v>
      </c>
      <c r="T67" s="727"/>
      <c r="U67" s="580">
        <v>1</v>
      </c>
      <c r="V67" s="581"/>
      <c r="W67" s="580">
        <v>2</v>
      </c>
      <c r="X67" s="581"/>
      <c r="Y67" s="621">
        <v>3</v>
      </c>
      <c r="Z67" s="621"/>
      <c r="AA67" s="226">
        <v>13</v>
      </c>
      <c r="AB67" s="238"/>
      <c r="AC67"/>
      <c r="AD67"/>
      <c r="AE67"/>
    </row>
    <row r="68" spans="2:31" ht="22" customHeight="1">
      <c r="B68" s="757"/>
      <c r="C68" s="758"/>
      <c r="D68" s="764"/>
      <c r="E68" s="765"/>
      <c r="F68" s="744"/>
      <c r="G68" s="782" t="str">
        <f t="shared" ref="G68" si="46">IF(AA67="","",VLOOKUP(AA67,$AC$6:$AE$30,3,0))</f>
        <v>宮城県障害者
卓球協会</v>
      </c>
      <c r="H68" s="783"/>
      <c r="I68" s="783"/>
      <c r="J68" s="783"/>
      <c r="K68" s="783"/>
      <c r="L68" s="784"/>
      <c r="M68" s="728"/>
      <c r="N68" s="729"/>
      <c r="O68" s="753"/>
      <c r="P68" s="754"/>
      <c r="Q68" s="694"/>
      <c r="R68" s="695"/>
      <c r="S68" s="728"/>
      <c r="T68" s="729"/>
      <c r="U68" s="582"/>
      <c r="V68" s="583"/>
      <c r="W68" s="582"/>
      <c r="X68" s="583"/>
      <c r="Y68" s="621"/>
      <c r="Z68" s="621"/>
      <c r="AB68" s="238"/>
      <c r="AC68"/>
      <c r="AD68"/>
      <c r="AE68"/>
    </row>
    <row r="69" spans="2:31" ht="20.149999999999999" customHeight="1">
      <c r="B69" s="757"/>
      <c r="C69" s="758"/>
      <c r="D69" s="764"/>
      <c r="E69" s="765"/>
      <c r="F69" s="743">
        <v>4</v>
      </c>
      <c r="G69" s="785" t="str">
        <f t="shared" ref="G69" si="47">IF(AA69="","",VLOOKUP(AA69,$AC$6:$AE$30,2,0))</f>
        <v>村山　洋太</v>
      </c>
      <c r="H69" s="786"/>
      <c r="I69" s="786"/>
      <c r="J69" s="786"/>
      <c r="K69" s="786"/>
      <c r="L69" s="787"/>
      <c r="M69" s="726" t="s">
        <v>740</v>
      </c>
      <c r="N69" s="727"/>
      <c r="O69" s="726" t="s">
        <v>721</v>
      </c>
      <c r="P69" s="773"/>
      <c r="Q69" s="751" t="s">
        <v>721</v>
      </c>
      <c r="R69" s="752"/>
      <c r="S69" s="692"/>
      <c r="T69" s="693"/>
      <c r="U69" s="580">
        <v>2</v>
      </c>
      <c r="V69" s="581"/>
      <c r="W69" s="580">
        <v>1</v>
      </c>
      <c r="X69" s="581"/>
      <c r="Y69" s="580">
        <v>2</v>
      </c>
      <c r="Z69" s="581"/>
      <c r="AA69" s="226">
        <v>19</v>
      </c>
      <c r="AB69" s="238"/>
      <c r="AC69"/>
      <c r="AD69"/>
      <c r="AE69"/>
    </row>
    <row r="70" spans="2:31" ht="20.149999999999999" customHeight="1">
      <c r="B70" s="760"/>
      <c r="C70" s="761"/>
      <c r="D70" s="766"/>
      <c r="E70" s="767"/>
      <c r="F70" s="744"/>
      <c r="G70" s="782" t="str">
        <f t="shared" ref="G70" si="48">IF(AA69="","",VLOOKUP(AA69,$AC$6:$AE$30,3,0))</f>
        <v>まゆみ会</v>
      </c>
      <c r="H70" s="783"/>
      <c r="I70" s="783"/>
      <c r="J70" s="783"/>
      <c r="K70" s="783"/>
      <c r="L70" s="784"/>
      <c r="M70" s="728"/>
      <c r="N70" s="729"/>
      <c r="O70" s="728"/>
      <c r="P70" s="774"/>
      <c r="Q70" s="753"/>
      <c r="R70" s="754"/>
      <c r="S70" s="694"/>
      <c r="T70" s="695"/>
      <c r="U70" s="582"/>
      <c r="V70" s="583"/>
      <c r="W70" s="582"/>
      <c r="X70" s="583"/>
      <c r="Y70" s="582"/>
      <c r="Z70" s="583"/>
      <c r="AB70" s="238"/>
      <c r="AC70"/>
      <c r="AD70"/>
      <c r="AE70"/>
    </row>
    <row r="71" spans="2:31" ht="25.5" customHeight="1">
      <c r="AB71" s="238"/>
      <c r="AC71"/>
      <c r="AD71"/>
      <c r="AE71"/>
    </row>
    <row r="72" spans="2:31">
      <c r="AB72" s="238"/>
      <c r="AC72"/>
      <c r="AD72"/>
      <c r="AE72"/>
    </row>
    <row r="73" spans="2:31">
      <c r="AC73" s="261"/>
      <c r="AD73"/>
      <c r="AE73"/>
    </row>
    <row r="74" spans="2:31">
      <c r="AC74" s="261"/>
      <c r="AD74"/>
      <c r="AE74"/>
    </row>
    <row r="75" spans="2:31">
      <c r="AC75" s="261"/>
      <c r="AD75"/>
      <c r="AE75"/>
    </row>
    <row r="76" spans="2:31">
      <c r="AC76" s="261"/>
      <c r="AD76"/>
      <c r="AE76"/>
    </row>
    <row r="77" spans="2:31"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 s="261"/>
      <c r="AD77"/>
      <c r="AE77"/>
    </row>
    <row r="78" spans="2:31"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C78" s="261"/>
    </row>
    <row r="79" spans="2:31"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 s="261"/>
    </row>
    <row r="80" spans="2:31"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 s="261"/>
    </row>
    <row r="81" spans="13:29"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 s="261"/>
    </row>
    <row r="82" spans="13:29"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 s="261"/>
    </row>
    <row r="83" spans="13:29"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C83" s="261"/>
    </row>
    <row r="84" spans="13:29">
      <c r="AC84" s="261"/>
    </row>
    <row r="85" spans="13:29">
      <c r="AC85" s="261"/>
    </row>
    <row r="86" spans="13:29">
      <c r="AC86" s="261"/>
    </row>
    <row r="87" spans="13:29">
      <c r="AC87" s="261"/>
    </row>
    <row r="88" spans="13:29">
      <c r="AC88" s="261"/>
    </row>
    <row r="89" spans="13:29">
      <c r="AC89" s="261"/>
    </row>
    <row r="90" spans="13:29">
      <c r="AC90" s="261"/>
    </row>
    <row r="91" spans="13:29">
      <c r="AC91" s="261"/>
    </row>
    <row r="92" spans="13:29">
      <c r="AC92" s="261"/>
    </row>
    <row r="93" spans="13:29">
      <c r="AC93" s="261"/>
    </row>
    <row r="94" spans="13:29">
      <c r="AC94" s="261"/>
    </row>
    <row r="95" spans="13:29">
      <c r="AC95" s="261"/>
    </row>
    <row r="96" spans="13:29">
      <c r="AC96" s="261"/>
    </row>
    <row r="97" spans="29:29">
      <c r="AC97" s="262"/>
    </row>
    <row r="98" spans="29:29">
      <c r="AC98" s="129"/>
    </row>
    <row r="99" spans="29:29">
      <c r="AC99" s="129"/>
    </row>
    <row r="100" spans="29:29">
      <c r="AC100" s="129"/>
    </row>
    <row r="101" spans="29:29">
      <c r="AC101" s="129"/>
    </row>
    <row r="102" spans="29:29">
      <c r="AC102" s="129"/>
    </row>
    <row r="103" spans="29:29">
      <c r="AC103" s="129"/>
    </row>
    <row r="104" spans="29:29">
      <c r="AC104" s="129"/>
    </row>
    <row r="105" spans="29:29">
      <c r="AC105" s="129"/>
    </row>
    <row r="106" spans="29:29">
      <c r="AC106" s="129"/>
    </row>
    <row r="107" spans="29:29">
      <c r="AC107" s="129"/>
    </row>
    <row r="108" spans="29:29">
      <c r="AC108" s="129"/>
    </row>
    <row r="109" spans="29:29">
      <c r="AC109" s="129"/>
    </row>
    <row r="110" spans="29:29">
      <c r="AC110" s="129"/>
    </row>
    <row r="111" spans="29:29">
      <c r="AC111" s="129"/>
    </row>
    <row r="112" spans="29:29">
      <c r="AC112" s="129"/>
    </row>
    <row r="113" spans="29:29">
      <c r="AC113" s="129"/>
    </row>
    <row r="114" spans="29:29">
      <c r="AC114" s="129"/>
    </row>
  </sheetData>
  <autoFilter ref="AD6:AE24" xr:uid="{00000000-0009-0000-0000-000004000000}"/>
  <mergeCells count="319">
    <mergeCell ref="M69:N70"/>
    <mergeCell ref="O69:P70"/>
    <mergeCell ref="Q69:R70"/>
    <mergeCell ref="S65:T66"/>
    <mergeCell ref="U65:V66"/>
    <mergeCell ref="W65:X66"/>
    <mergeCell ref="Y65:Z66"/>
    <mergeCell ref="G66:L66"/>
    <mergeCell ref="F67:F68"/>
    <mergeCell ref="G67:L67"/>
    <mergeCell ref="M67:N68"/>
    <mergeCell ref="O67:P68"/>
    <mergeCell ref="Q67:R68"/>
    <mergeCell ref="S69:T70"/>
    <mergeCell ref="U69:V70"/>
    <mergeCell ref="W69:X70"/>
    <mergeCell ref="Y69:Z70"/>
    <mergeCell ref="G70:L70"/>
    <mergeCell ref="S67:T68"/>
    <mergeCell ref="U67:V68"/>
    <mergeCell ref="W67:X68"/>
    <mergeCell ref="Y67:Z68"/>
    <mergeCell ref="G68:L68"/>
    <mergeCell ref="U63:V64"/>
    <mergeCell ref="W63:X64"/>
    <mergeCell ref="Y63:Z64"/>
    <mergeCell ref="Q61:R62"/>
    <mergeCell ref="S61:T62"/>
    <mergeCell ref="U61:V62"/>
    <mergeCell ref="W61:X62"/>
    <mergeCell ref="Y61:Z62"/>
    <mergeCell ref="B63:C70"/>
    <mergeCell ref="D63:E70"/>
    <mergeCell ref="F63:F64"/>
    <mergeCell ref="G63:L63"/>
    <mergeCell ref="M63:N64"/>
    <mergeCell ref="G64:L64"/>
    <mergeCell ref="F65:F66"/>
    <mergeCell ref="G65:L65"/>
    <mergeCell ref="M65:N66"/>
    <mergeCell ref="O65:P66"/>
    <mergeCell ref="Q65:R66"/>
    <mergeCell ref="O63:P64"/>
    <mergeCell ref="Q63:R64"/>
    <mergeCell ref="S63:T64"/>
    <mergeCell ref="F69:F70"/>
    <mergeCell ref="G69:L69"/>
    <mergeCell ref="B61:C62"/>
    <mergeCell ref="D61:E62"/>
    <mergeCell ref="F61:I62"/>
    <mergeCell ref="J61:L61"/>
    <mergeCell ref="M61:N62"/>
    <mergeCell ref="O61:P62"/>
    <mergeCell ref="B52:C59"/>
    <mergeCell ref="D52:E59"/>
    <mergeCell ref="F52:F53"/>
    <mergeCell ref="F54:F55"/>
    <mergeCell ref="G55:L55"/>
    <mergeCell ref="G54:L54"/>
    <mergeCell ref="M54:N55"/>
    <mergeCell ref="O54:P55"/>
    <mergeCell ref="G53:L53"/>
    <mergeCell ref="G52:L52"/>
    <mergeCell ref="M52:N53"/>
    <mergeCell ref="O52:P53"/>
    <mergeCell ref="U56:V57"/>
    <mergeCell ref="W56:X57"/>
    <mergeCell ref="Y56:Z57"/>
    <mergeCell ref="G57:L57"/>
    <mergeCell ref="F58:F59"/>
    <mergeCell ref="G58:L58"/>
    <mergeCell ref="M58:N59"/>
    <mergeCell ref="O58:P59"/>
    <mergeCell ref="Q58:R59"/>
    <mergeCell ref="S58:T59"/>
    <mergeCell ref="F56:F57"/>
    <mergeCell ref="G56:L56"/>
    <mergeCell ref="M56:N57"/>
    <mergeCell ref="O56:P57"/>
    <mergeCell ref="Q56:R57"/>
    <mergeCell ref="S56:T57"/>
    <mergeCell ref="U58:V59"/>
    <mergeCell ref="W58:X59"/>
    <mergeCell ref="Y58:Z59"/>
    <mergeCell ref="G59:L59"/>
    <mergeCell ref="Y50:Z51"/>
    <mergeCell ref="S47:T48"/>
    <mergeCell ref="U47:V48"/>
    <mergeCell ref="W47:X48"/>
    <mergeCell ref="Y47:Z48"/>
    <mergeCell ref="Q54:R55"/>
    <mergeCell ref="S54:T55"/>
    <mergeCell ref="U54:V55"/>
    <mergeCell ref="W54:X55"/>
    <mergeCell ref="Y54:Z55"/>
    <mergeCell ref="Q52:R53"/>
    <mergeCell ref="S52:T53"/>
    <mergeCell ref="U52:V53"/>
    <mergeCell ref="W52:X53"/>
    <mergeCell ref="Y52:Z53"/>
    <mergeCell ref="B50:C51"/>
    <mergeCell ref="D50:E51"/>
    <mergeCell ref="F50:I51"/>
    <mergeCell ref="J50:L50"/>
    <mergeCell ref="M50:N51"/>
    <mergeCell ref="S45:T46"/>
    <mergeCell ref="U45:V46"/>
    <mergeCell ref="W45:X46"/>
    <mergeCell ref="O50:P51"/>
    <mergeCell ref="Q50:R51"/>
    <mergeCell ref="S50:T51"/>
    <mergeCell ref="U50:V51"/>
    <mergeCell ref="W50:X51"/>
    <mergeCell ref="F47:F48"/>
    <mergeCell ref="G47:L47"/>
    <mergeCell ref="M47:N48"/>
    <mergeCell ref="O47:P48"/>
    <mergeCell ref="Q47:R48"/>
    <mergeCell ref="G48:L48"/>
    <mergeCell ref="S43:T44"/>
    <mergeCell ref="U43:V44"/>
    <mergeCell ref="W43:X44"/>
    <mergeCell ref="Y43:Z44"/>
    <mergeCell ref="G44:L44"/>
    <mergeCell ref="F45:F46"/>
    <mergeCell ref="G45:L45"/>
    <mergeCell ref="M45:N46"/>
    <mergeCell ref="O45:P46"/>
    <mergeCell ref="Q45:R46"/>
    <mergeCell ref="U41:V42"/>
    <mergeCell ref="W41:X42"/>
    <mergeCell ref="Y41:Z42"/>
    <mergeCell ref="Q39:R40"/>
    <mergeCell ref="S39:T40"/>
    <mergeCell ref="U39:V40"/>
    <mergeCell ref="W39:X40"/>
    <mergeCell ref="Y39:Z40"/>
    <mergeCell ref="B41:C48"/>
    <mergeCell ref="D41:E48"/>
    <mergeCell ref="F41:F42"/>
    <mergeCell ref="G41:L41"/>
    <mergeCell ref="M41:N42"/>
    <mergeCell ref="G42:L42"/>
    <mergeCell ref="F43:F44"/>
    <mergeCell ref="G43:L43"/>
    <mergeCell ref="M43:N44"/>
    <mergeCell ref="O43:P44"/>
    <mergeCell ref="Q43:R44"/>
    <mergeCell ref="O41:P42"/>
    <mergeCell ref="Q41:R42"/>
    <mergeCell ref="S41:T42"/>
    <mergeCell ref="Y45:Z46"/>
    <mergeCell ref="G46:L46"/>
    <mergeCell ref="B39:C40"/>
    <mergeCell ref="D39:E40"/>
    <mergeCell ref="F39:I40"/>
    <mergeCell ref="J39:L39"/>
    <mergeCell ref="M39:N40"/>
    <mergeCell ref="O39:P40"/>
    <mergeCell ref="B30:C37"/>
    <mergeCell ref="D30:E37"/>
    <mergeCell ref="F30:F31"/>
    <mergeCell ref="F32:F33"/>
    <mergeCell ref="G33:L33"/>
    <mergeCell ref="G32:L32"/>
    <mergeCell ref="M32:N33"/>
    <mergeCell ref="O32:P33"/>
    <mergeCell ref="G31:L31"/>
    <mergeCell ref="G30:L30"/>
    <mergeCell ref="M30:N31"/>
    <mergeCell ref="O30:P31"/>
    <mergeCell ref="U34:V35"/>
    <mergeCell ref="W34:X35"/>
    <mergeCell ref="Y34:Z35"/>
    <mergeCell ref="G35:L35"/>
    <mergeCell ref="F36:F37"/>
    <mergeCell ref="G36:L36"/>
    <mergeCell ref="M36:N37"/>
    <mergeCell ref="O36:P37"/>
    <mergeCell ref="Q36:R37"/>
    <mergeCell ref="S36:T37"/>
    <mergeCell ref="F34:F35"/>
    <mergeCell ref="G34:L34"/>
    <mergeCell ref="M34:N35"/>
    <mergeCell ref="O34:P35"/>
    <mergeCell ref="Q34:R35"/>
    <mergeCell ref="S34:T35"/>
    <mergeCell ref="U36:V37"/>
    <mergeCell ref="W36:X37"/>
    <mergeCell ref="Y36:Z37"/>
    <mergeCell ref="G37:L37"/>
    <mergeCell ref="Y28:Z29"/>
    <mergeCell ref="S25:T26"/>
    <mergeCell ref="U25:V26"/>
    <mergeCell ref="W25:X26"/>
    <mergeCell ref="Y25:Z26"/>
    <mergeCell ref="Q32:R33"/>
    <mergeCell ref="S32:T33"/>
    <mergeCell ref="U32:V33"/>
    <mergeCell ref="W32:X33"/>
    <mergeCell ref="Y32:Z33"/>
    <mergeCell ref="Q30:R31"/>
    <mergeCell ref="S30:T31"/>
    <mergeCell ref="U30:V31"/>
    <mergeCell ref="W30:X31"/>
    <mergeCell ref="Y30:Z31"/>
    <mergeCell ref="B28:C29"/>
    <mergeCell ref="D28:E29"/>
    <mergeCell ref="F28:I29"/>
    <mergeCell ref="J28:L28"/>
    <mergeCell ref="M28:N29"/>
    <mergeCell ref="S23:T24"/>
    <mergeCell ref="U23:V24"/>
    <mergeCell ref="W23:X24"/>
    <mergeCell ref="O28:P29"/>
    <mergeCell ref="Q28:R29"/>
    <mergeCell ref="S28:T29"/>
    <mergeCell ref="U28:V29"/>
    <mergeCell ref="W28:X29"/>
    <mergeCell ref="F25:F26"/>
    <mergeCell ref="G25:L25"/>
    <mergeCell ref="M25:N26"/>
    <mergeCell ref="O25:P26"/>
    <mergeCell ref="Q25:R26"/>
    <mergeCell ref="G26:L26"/>
    <mergeCell ref="S21:T22"/>
    <mergeCell ref="U21:V22"/>
    <mergeCell ref="W21:X22"/>
    <mergeCell ref="Y21:Z22"/>
    <mergeCell ref="G22:L22"/>
    <mergeCell ref="F23:F24"/>
    <mergeCell ref="G23:L23"/>
    <mergeCell ref="M23:N24"/>
    <mergeCell ref="O23:P24"/>
    <mergeCell ref="Q23:R24"/>
    <mergeCell ref="U19:V20"/>
    <mergeCell ref="W19:X20"/>
    <mergeCell ref="Y19:Z20"/>
    <mergeCell ref="Q17:R18"/>
    <mergeCell ref="S17:T18"/>
    <mergeCell ref="U17:V18"/>
    <mergeCell ref="W17:X18"/>
    <mergeCell ref="Y17:Z18"/>
    <mergeCell ref="B19:C26"/>
    <mergeCell ref="D19:E26"/>
    <mergeCell ref="F19:F20"/>
    <mergeCell ref="G19:L19"/>
    <mergeCell ref="M19:N20"/>
    <mergeCell ref="G20:L20"/>
    <mergeCell ref="F21:F22"/>
    <mergeCell ref="G21:L21"/>
    <mergeCell ref="M21:N22"/>
    <mergeCell ref="O21:P22"/>
    <mergeCell ref="Q21:R22"/>
    <mergeCell ref="O19:P20"/>
    <mergeCell ref="Q19:R20"/>
    <mergeCell ref="S19:T20"/>
    <mergeCell ref="Y23:Z24"/>
    <mergeCell ref="G24:L24"/>
    <mergeCell ref="B17:C18"/>
    <mergeCell ref="D17:E18"/>
    <mergeCell ref="F17:I18"/>
    <mergeCell ref="J17:L17"/>
    <mergeCell ref="M17:N18"/>
    <mergeCell ref="O17:P18"/>
    <mergeCell ref="B8:C15"/>
    <mergeCell ref="D8:E15"/>
    <mergeCell ref="F8:F9"/>
    <mergeCell ref="F10:F11"/>
    <mergeCell ref="U12:V13"/>
    <mergeCell ref="W12:X13"/>
    <mergeCell ref="Y12:Z13"/>
    <mergeCell ref="G13:L13"/>
    <mergeCell ref="F14:F15"/>
    <mergeCell ref="G14:L14"/>
    <mergeCell ref="M14:N15"/>
    <mergeCell ref="O14:P15"/>
    <mergeCell ref="Q14:R15"/>
    <mergeCell ref="S14:T15"/>
    <mergeCell ref="F12:F13"/>
    <mergeCell ref="G12:L12"/>
    <mergeCell ref="M12:N13"/>
    <mergeCell ref="O12:P13"/>
    <mergeCell ref="Q12:R13"/>
    <mergeCell ref="S12:T13"/>
    <mergeCell ref="U14:V15"/>
    <mergeCell ref="W14:X15"/>
    <mergeCell ref="Y14:Z15"/>
    <mergeCell ref="G15:L15"/>
    <mergeCell ref="Q10:R11"/>
    <mergeCell ref="S10:T11"/>
    <mergeCell ref="U10:V11"/>
    <mergeCell ref="W10:X11"/>
    <mergeCell ref="Y10:Z11"/>
    <mergeCell ref="G11:L11"/>
    <mergeCell ref="Q8:R9"/>
    <mergeCell ref="S8:T9"/>
    <mergeCell ref="U8:V9"/>
    <mergeCell ref="W8:X9"/>
    <mergeCell ref="Y8:Z9"/>
    <mergeCell ref="G9:L9"/>
    <mergeCell ref="G8:L8"/>
    <mergeCell ref="M8:N9"/>
    <mergeCell ref="O8:P9"/>
    <mergeCell ref="G10:L10"/>
    <mergeCell ref="M10:N11"/>
    <mergeCell ref="O10:P11"/>
    <mergeCell ref="O6:P7"/>
    <mergeCell ref="Q6:R7"/>
    <mergeCell ref="S6:T7"/>
    <mergeCell ref="U6:V7"/>
    <mergeCell ref="W6:X7"/>
    <mergeCell ref="Y6:Z7"/>
    <mergeCell ref="B1:J2"/>
    <mergeCell ref="B6:C7"/>
    <mergeCell ref="D6:E7"/>
    <mergeCell ref="F6:I7"/>
    <mergeCell ref="J6:L6"/>
    <mergeCell ref="M6:N7"/>
  </mergeCells>
  <phoneticPr fontId="4"/>
  <printOptions horizontalCentered="1"/>
  <pageMargins left="0.55118110236220474" right="0.55118110236220474" top="0.31496062992125984" bottom="0.27559055118110237" header="0.31496062992125984" footer="0.31496062992125984"/>
  <pageSetup paperSize="9" scale="110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1:AO85"/>
  <sheetViews>
    <sheetView showGridLines="0" workbookViewId="0">
      <selection activeCell="O34" sqref="O34"/>
    </sheetView>
  </sheetViews>
  <sheetFormatPr defaultColWidth="9" defaultRowHeight="13"/>
  <cols>
    <col min="1" max="1" width="2.6328125" style="220" customWidth="1"/>
    <col min="2" max="25" width="3.36328125" style="220" customWidth="1"/>
    <col min="26" max="26" width="4.26953125" style="220" customWidth="1"/>
    <col min="27" max="27" width="4.08984375" style="220" hidden="1" customWidth="1"/>
    <col min="28" max="29" width="0" style="220" hidden="1" customWidth="1"/>
    <col min="30" max="30" width="3.7265625" style="220" hidden="1" customWidth="1"/>
    <col min="31" max="32" width="0" style="220" hidden="1" customWidth="1"/>
    <col min="33" max="16384" width="9" style="220"/>
  </cols>
  <sheetData>
    <row r="1" spans="2:32" ht="13.5" customHeight="1">
      <c r="B1" s="712" t="s">
        <v>741</v>
      </c>
      <c r="C1" s="712"/>
      <c r="D1" s="712"/>
      <c r="E1" s="712"/>
      <c r="F1" s="712"/>
      <c r="G1" s="712"/>
      <c r="H1" s="712"/>
      <c r="I1" s="712"/>
      <c r="J1" s="712"/>
      <c r="K1" s="1"/>
    </row>
    <row r="2" spans="2:32" ht="15.75" customHeight="1">
      <c r="B2" s="712"/>
      <c r="C2" s="712"/>
      <c r="D2" s="712"/>
      <c r="E2" s="712"/>
      <c r="F2" s="712"/>
      <c r="G2" s="712"/>
      <c r="H2" s="712"/>
      <c r="I2" s="712"/>
      <c r="J2" s="712"/>
      <c r="K2" s="1"/>
    </row>
    <row r="3" spans="2:32" ht="10.5" customHeight="1"/>
    <row r="4" spans="2:32" ht="14">
      <c r="F4" s="9" t="s">
        <v>742</v>
      </c>
    </row>
    <row r="5" spans="2:32" ht="7.5" customHeight="1"/>
    <row r="6" spans="2:32" ht="20.149999999999999" customHeight="1">
      <c r="B6" s="720" t="s">
        <v>743</v>
      </c>
      <c r="C6" s="721"/>
      <c r="D6" s="721" t="s">
        <v>744</v>
      </c>
      <c r="E6" s="722"/>
      <c r="F6" s="700" t="s">
        <v>745</v>
      </c>
      <c r="G6" s="701"/>
      <c r="H6" s="701"/>
      <c r="I6" s="702"/>
      <c r="J6" s="723" t="s">
        <v>746</v>
      </c>
      <c r="K6" s="724"/>
      <c r="L6" s="725"/>
      <c r="M6" s="599" t="str">
        <f>LEFT(G8,2)</f>
        <v>熊田</v>
      </c>
      <c r="N6" s="614"/>
      <c r="O6" s="599" t="str">
        <f>LEFT(G10,2)</f>
        <v>大沼</v>
      </c>
      <c r="P6" s="614"/>
      <c r="Q6" s="599" t="str">
        <f>LEFT(G12,2)</f>
        <v/>
      </c>
      <c r="R6" s="614"/>
      <c r="S6" s="713" t="str">
        <f>LEFT(G14,2)</f>
        <v/>
      </c>
      <c r="T6" s="714"/>
      <c r="U6" s="713" t="s">
        <v>13</v>
      </c>
      <c r="V6" s="717"/>
      <c r="W6" s="713" t="s">
        <v>14</v>
      </c>
      <c r="X6" s="717"/>
      <c r="Y6" s="713" t="s">
        <v>15</v>
      </c>
      <c r="Z6" s="714"/>
      <c r="AD6" s="221" t="s">
        <v>747</v>
      </c>
      <c r="AE6" s="221" t="s">
        <v>254</v>
      </c>
      <c r="AF6" s="221" t="s">
        <v>416</v>
      </c>
    </row>
    <row r="7" spans="2:32" ht="20.149999999999999" customHeight="1">
      <c r="B7" s="720"/>
      <c r="C7" s="721"/>
      <c r="D7" s="721"/>
      <c r="E7" s="722"/>
      <c r="F7" s="703"/>
      <c r="G7" s="704"/>
      <c r="H7" s="704"/>
      <c r="I7" s="705"/>
      <c r="J7" s="223" t="s">
        <v>748</v>
      </c>
      <c r="K7" s="224">
        <v>19</v>
      </c>
      <c r="L7" s="225" t="s">
        <v>749</v>
      </c>
      <c r="M7" s="601"/>
      <c r="N7" s="615"/>
      <c r="O7" s="601"/>
      <c r="P7" s="615"/>
      <c r="Q7" s="601"/>
      <c r="R7" s="615"/>
      <c r="S7" s="715"/>
      <c r="T7" s="716"/>
      <c r="U7" s="718"/>
      <c r="V7" s="719"/>
      <c r="W7" s="718"/>
      <c r="X7" s="719"/>
      <c r="Y7" s="715"/>
      <c r="Z7" s="716"/>
      <c r="AD7" s="221">
        <v>1</v>
      </c>
      <c r="AE7" s="215" t="s">
        <v>371</v>
      </c>
      <c r="AF7" s="215" t="s">
        <v>436</v>
      </c>
    </row>
    <row r="8" spans="2:32" ht="20.149999999999999" customHeight="1">
      <c r="B8" s="804" t="s">
        <v>750</v>
      </c>
      <c r="C8" s="805"/>
      <c r="D8" s="810">
        <v>0.39583333333333331</v>
      </c>
      <c r="E8" s="811"/>
      <c r="F8" s="743">
        <v>1</v>
      </c>
      <c r="G8" s="816" t="str">
        <f>IF(AA8="","",VLOOKUP(AA8,$AD$6:$AF$14,2,0))</f>
        <v>熊田　めぐみ</v>
      </c>
      <c r="H8" s="817"/>
      <c r="I8" s="817"/>
      <c r="J8" s="817"/>
      <c r="K8" s="817"/>
      <c r="L8" s="818"/>
      <c r="M8" s="692"/>
      <c r="N8" s="693"/>
      <c r="O8" s="496" t="s">
        <v>755</v>
      </c>
      <c r="P8" s="497"/>
      <c r="Q8" s="496"/>
      <c r="R8" s="497"/>
      <c r="S8" s="496"/>
      <c r="T8" s="497"/>
      <c r="U8" s="500"/>
      <c r="V8" s="501"/>
      <c r="W8" s="500"/>
      <c r="X8" s="501"/>
      <c r="Y8" s="797"/>
      <c r="Z8" s="798"/>
      <c r="AA8" s="226">
        <v>1</v>
      </c>
      <c r="AD8" s="221">
        <v>2</v>
      </c>
      <c r="AE8" s="215" t="s">
        <v>751</v>
      </c>
      <c r="AF8" s="215" t="s">
        <v>436</v>
      </c>
    </row>
    <row r="9" spans="2:32" ht="20.149999999999999" customHeight="1">
      <c r="B9" s="806"/>
      <c r="C9" s="807"/>
      <c r="D9" s="812"/>
      <c r="E9" s="813"/>
      <c r="F9" s="744"/>
      <c r="G9" s="801" t="str">
        <f>IF(AA8="","",VLOOKUP(AA8,$AD$6:$AF$14,3,0))</f>
        <v>まゆみ会</v>
      </c>
      <c r="H9" s="802"/>
      <c r="I9" s="802"/>
      <c r="J9" s="802"/>
      <c r="K9" s="802"/>
      <c r="L9" s="803"/>
      <c r="M9" s="694"/>
      <c r="N9" s="695"/>
      <c r="O9" s="498"/>
      <c r="P9" s="499"/>
      <c r="Q9" s="498"/>
      <c r="R9" s="499"/>
      <c r="S9" s="498"/>
      <c r="T9" s="499"/>
      <c r="U9" s="502"/>
      <c r="V9" s="503"/>
      <c r="W9" s="502"/>
      <c r="X9" s="503"/>
      <c r="Y9" s="799"/>
      <c r="Z9" s="800"/>
      <c r="AD9" s="221"/>
      <c r="AE9" s="215"/>
      <c r="AF9" s="215"/>
    </row>
    <row r="10" spans="2:32" ht="20.149999999999999" customHeight="1">
      <c r="B10" s="806"/>
      <c r="C10" s="807"/>
      <c r="D10" s="812"/>
      <c r="E10" s="813"/>
      <c r="F10" s="743">
        <v>2</v>
      </c>
      <c r="G10" s="816" t="str">
        <f>IF(AA10="","",VLOOKUP(AA10,$AD$6:$AF$14,2,0))</f>
        <v>大沼　　佑</v>
      </c>
      <c r="H10" s="817"/>
      <c r="I10" s="817"/>
      <c r="J10" s="817"/>
      <c r="K10" s="817"/>
      <c r="L10" s="818"/>
      <c r="M10" s="734"/>
      <c r="N10" s="727"/>
      <c r="O10" s="692"/>
      <c r="P10" s="693"/>
      <c r="Q10" s="734"/>
      <c r="R10" s="727"/>
      <c r="S10" s="726"/>
      <c r="T10" s="727"/>
      <c r="U10" s="797"/>
      <c r="V10" s="798"/>
      <c r="W10" s="797"/>
      <c r="X10" s="798"/>
      <c r="Y10" s="797"/>
      <c r="Z10" s="798"/>
      <c r="AA10" s="226">
        <v>2</v>
      </c>
      <c r="AD10" s="221"/>
      <c r="AE10" s="482"/>
      <c r="AF10" s="221"/>
    </row>
    <row r="11" spans="2:32" ht="20.149999999999999" customHeight="1">
      <c r="B11" s="808"/>
      <c r="C11" s="809"/>
      <c r="D11" s="814"/>
      <c r="E11" s="815"/>
      <c r="F11" s="744"/>
      <c r="G11" s="715" t="str">
        <f>IF(AA10="","",VLOOKUP(AA10,$AD$6:$AF$14,3,0))</f>
        <v>まゆみ会</v>
      </c>
      <c r="H11" s="736"/>
      <c r="I11" s="736"/>
      <c r="J11" s="736"/>
      <c r="K11" s="736"/>
      <c r="L11" s="716"/>
      <c r="M11" s="728"/>
      <c r="N11" s="729"/>
      <c r="O11" s="694"/>
      <c r="P11" s="695"/>
      <c r="Q11" s="728"/>
      <c r="R11" s="729"/>
      <c r="S11" s="728"/>
      <c r="T11" s="729"/>
      <c r="U11" s="799"/>
      <c r="V11" s="800"/>
      <c r="W11" s="799"/>
      <c r="X11" s="800"/>
      <c r="Y11" s="799"/>
      <c r="Z11" s="800"/>
      <c r="AD11" s="221"/>
      <c r="AE11" s="482"/>
      <c r="AF11" s="221"/>
    </row>
    <row r="12" spans="2:32" ht="20.149999999999999" customHeight="1">
      <c r="B12" s="483"/>
      <c r="C12" s="484"/>
      <c r="D12" s="485"/>
      <c r="E12" s="486"/>
      <c r="F12" s="743"/>
      <c r="G12" s="816" t="str">
        <f>IF(AA12="","",VLOOKUP(AA12,$AD$6:$AF$14,2,0))</f>
        <v/>
      </c>
      <c r="H12" s="817"/>
      <c r="I12" s="817"/>
      <c r="J12" s="817"/>
      <c r="K12" s="817"/>
      <c r="L12" s="818"/>
      <c r="M12" s="734"/>
      <c r="N12" s="727"/>
      <c r="O12" s="734"/>
      <c r="P12" s="727"/>
      <c r="Q12" s="734"/>
      <c r="R12" s="727"/>
      <c r="S12" s="726"/>
      <c r="T12" s="727"/>
      <c r="U12" s="797"/>
      <c r="V12" s="798"/>
      <c r="W12" s="797"/>
      <c r="X12" s="798"/>
      <c r="Y12" s="797"/>
      <c r="Z12" s="798"/>
      <c r="AA12" s="226"/>
      <c r="AD12" s="221"/>
      <c r="AE12" s="482"/>
      <c r="AF12" s="221"/>
    </row>
    <row r="13" spans="2:32" ht="20.149999999999999" customHeight="1">
      <c r="B13" s="483"/>
      <c r="C13" s="484"/>
      <c r="D13" s="485"/>
      <c r="E13" s="486"/>
      <c r="F13" s="744"/>
      <c r="G13" s="715" t="str">
        <f>IF(AA12="","",VLOOKUP(AA12,$AD$6:$AF$14,3,0))</f>
        <v/>
      </c>
      <c r="H13" s="736"/>
      <c r="I13" s="736"/>
      <c r="J13" s="736"/>
      <c r="K13" s="736"/>
      <c r="L13" s="716"/>
      <c r="M13" s="728"/>
      <c r="N13" s="729"/>
      <c r="O13" s="728"/>
      <c r="P13" s="729"/>
      <c r="Q13" s="728"/>
      <c r="R13" s="729"/>
      <c r="S13" s="728"/>
      <c r="T13" s="729"/>
      <c r="U13" s="799"/>
      <c r="V13" s="800"/>
      <c r="W13" s="799"/>
      <c r="X13" s="800"/>
      <c r="Y13" s="799"/>
      <c r="Z13" s="800"/>
      <c r="AD13" s="221"/>
      <c r="AE13" s="221"/>
      <c r="AF13" s="221"/>
    </row>
    <row r="14" spans="2:32" ht="20.149999999999999" customHeight="1">
      <c r="B14" s="487"/>
      <c r="C14" s="488"/>
      <c r="D14" s="489"/>
      <c r="E14" s="490"/>
      <c r="F14" s="743"/>
      <c r="G14" s="816" t="str">
        <f>IF(AA14="","",VLOOKUP(AA14,$AD$6:$AF$14,2,0))</f>
        <v/>
      </c>
      <c r="H14" s="817"/>
      <c r="I14" s="817"/>
      <c r="J14" s="817"/>
      <c r="K14" s="817"/>
      <c r="L14" s="818"/>
      <c r="M14" s="734"/>
      <c r="N14" s="727"/>
      <c r="O14" s="726"/>
      <c r="P14" s="773"/>
      <c r="Q14" s="751"/>
      <c r="R14" s="752"/>
      <c r="S14" s="734"/>
      <c r="T14" s="727"/>
      <c r="U14" s="797"/>
      <c r="V14" s="798"/>
      <c r="W14" s="797"/>
      <c r="X14" s="798"/>
      <c r="Y14" s="797"/>
      <c r="Z14" s="798"/>
      <c r="AA14" s="226"/>
      <c r="AD14" s="221"/>
      <c r="AE14" s="221"/>
      <c r="AF14" s="221"/>
    </row>
    <row r="15" spans="2:32" ht="20.149999999999999" customHeight="1">
      <c r="B15" s="491"/>
      <c r="C15" s="492"/>
      <c r="D15" s="493"/>
      <c r="E15" s="494"/>
      <c r="F15" s="744"/>
      <c r="G15" s="715" t="str">
        <f>IF(AA14="","",VLOOKUP(AA14,$AD$6:$AF$14,3,0))</f>
        <v/>
      </c>
      <c r="H15" s="736"/>
      <c r="I15" s="736"/>
      <c r="J15" s="736"/>
      <c r="K15" s="736"/>
      <c r="L15" s="716"/>
      <c r="M15" s="728"/>
      <c r="N15" s="729"/>
      <c r="O15" s="728"/>
      <c r="P15" s="774"/>
      <c r="Q15" s="753"/>
      <c r="R15" s="754"/>
      <c r="S15" s="728"/>
      <c r="T15" s="729"/>
      <c r="U15" s="799"/>
      <c r="V15" s="800"/>
      <c r="W15" s="799"/>
      <c r="X15" s="800"/>
      <c r="Y15" s="799"/>
      <c r="Z15" s="800"/>
    </row>
    <row r="16" spans="2:32" ht="25.5" customHeight="1">
      <c r="Z16"/>
      <c r="AA16"/>
    </row>
    <row r="17" spans="2:41">
      <c r="Z17"/>
    </row>
    <row r="18" spans="2:41">
      <c r="J18" s="819" t="s">
        <v>752</v>
      </c>
      <c r="K18" s="819"/>
      <c r="M18" s="822" t="s">
        <v>756</v>
      </c>
      <c r="N18" s="822"/>
      <c r="O18" s="822"/>
      <c r="P18" s="822"/>
    </row>
    <row r="19" spans="2:41">
      <c r="J19" s="820"/>
      <c r="K19" s="820"/>
      <c r="L19" s="255"/>
      <c r="M19" s="823"/>
      <c r="N19" s="823"/>
      <c r="O19" s="823"/>
      <c r="P19" s="823"/>
      <c r="Q19" s="255"/>
      <c r="R19" s="255"/>
      <c r="S19" s="255"/>
    </row>
    <row r="20" spans="2:41">
      <c r="J20" s="821" t="s">
        <v>753</v>
      </c>
      <c r="K20" s="821"/>
      <c r="M20" s="822" t="s">
        <v>756</v>
      </c>
      <c r="N20" s="822"/>
      <c r="O20" s="822"/>
      <c r="P20" s="822"/>
    </row>
    <row r="21" spans="2:41">
      <c r="B21" s="238"/>
      <c r="J21" s="820"/>
      <c r="K21" s="820"/>
      <c r="L21" s="255"/>
      <c r="M21" s="823"/>
      <c r="N21" s="823"/>
      <c r="O21" s="823"/>
      <c r="P21" s="823"/>
      <c r="Q21" s="255"/>
      <c r="R21" s="255"/>
      <c r="S21" s="255"/>
    </row>
    <row r="22" spans="2:41">
      <c r="J22" s="821" t="s">
        <v>754</v>
      </c>
      <c r="K22" s="821"/>
    </row>
    <row r="23" spans="2:41">
      <c r="J23" s="820"/>
      <c r="K23" s="820"/>
      <c r="L23" s="255"/>
      <c r="M23" s="255"/>
      <c r="N23" s="255"/>
      <c r="O23" s="255"/>
      <c r="P23" s="255"/>
      <c r="Q23" s="255"/>
      <c r="R23" s="255"/>
      <c r="S23" s="255"/>
    </row>
    <row r="24" spans="2:41">
      <c r="J24" s="495"/>
      <c r="K24" s="495"/>
      <c r="L24" s="252"/>
      <c r="M24" s="252"/>
      <c r="N24" s="252"/>
      <c r="O24" s="252"/>
      <c r="P24" s="252"/>
      <c r="Q24" s="252"/>
      <c r="R24" s="252"/>
      <c r="S24" s="252"/>
    </row>
    <row r="25" spans="2:41">
      <c r="J25" s="495"/>
      <c r="K25" s="495"/>
      <c r="L25" s="252"/>
      <c r="M25" s="252"/>
      <c r="N25" s="252"/>
      <c r="O25" s="252"/>
      <c r="P25" s="252"/>
      <c r="Q25" s="252"/>
      <c r="R25" s="252"/>
      <c r="S25" s="252"/>
    </row>
    <row r="26" spans="2:4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4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2:4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76" spans="11:28"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1:28"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1:28"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1:28"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1:28"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1:28"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1:28"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1:28"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1:28"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1:28"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</sheetData>
  <mergeCells count="54">
    <mergeCell ref="J22:K23"/>
    <mergeCell ref="M18:P19"/>
    <mergeCell ref="M20:P21"/>
    <mergeCell ref="U14:V15"/>
    <mergeCell ref="W14:X15"/>
    <mergeCell ref="U12:V13"/>
    <mergeCell ref="W12:X13"/>
    <mergeCell ref="Y12:Z13"/>
    <mergeCell ref="G13:L13"/>
    <mergeCell ref="S14:T15"/>
    <mergeCell ref="S12:T13"/>
    <mergeCell ref="Q14:R15"/>
    <mergeCell ref="Y14:Z15"/>
    <mergeCell ref="G15:L15"/>
    <mergeCell ref="J18:K19"/>
    <mergeCell ref="J20:K21"/>
    <mergeCell ref="G11:L11"/>
    <mergeCell ref="F14:F15"/>
    <mergeCell ref="G14:L14"/>
    <mergeCell ref="M14:N15"/>
    <mergeCell ref="O14:P15"/>
    <mergeCell ref="F12:F13"/>
    <mergeCell ref="G12:L12"/>
    <mergeCell ref="M12:N13"/>
    <mergeCell ref="O12:P13"/>
    <mergeCell ref="Q12:R13"/>
    <mergeCell ref="Y8:Z9"/>
    <mergeCell ref="G9:L9"/>
    <mergeCell ref="B8:C11"/>
    <mergeCell ref="D8:E11"/>
    <mergeCell ref="F8:F9"/>
    <mergeCell ref="G8:L8"/>
    <mergeCell ref="M8:N9"/>
    <mergeCell ref="F10:F11"/>
    <mergeCell ref="G10:L10"/>
    <mergeCell ref="M10:N11"/>
    <mergeCell ref="O10:P11"/>
    <mergeCell ref="Q10:R11"/>
    <mergeCell ref="S10:T11"/>
    <mergeCell ref="U10:V11"/>
    <mergeCell ref="W10:X11"/>
    <mergeCell ref="Y10:Z11"/>
    <mergeCell ref="Y6:Z7"/>
    <mergeCell ref="B1:J2"/>
    <mergeCell ref="B6:C7"/>
    <mergeCell ref="D6:E7"/>
    <mergeCell ref="F6:I7"/>
    <mergeCell ref="J6:L6"/>
    <mergeCell ref="M6:N7"/>
    <mergeCell ref="O6:P7"/>
    <mergeCell ref="Q6:R7"/>
    <mergeCell ref="S6:T7"/>
    <mergeCell ref="U6:V7"/>
    <mergeCell ref="W6:X7"/>
  </mergeCells>
  <phoneticPr fontId="4"/>
  <printOptions horizontalCentered="1"/>
  <pageMargins left="0.51181102362204722" right="0.43307086614173229" top="0.31496062992125984" bottom="0.27559055118110237" header="0.31496062992125984" footer="0.31496062992125984"/>
  <pageSetup paperSize="9" scale="105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BF36"/>
  <sheetViews>
    <sheetView showGridLines="0" topLeftCell="B1" zoomScale="70" zoomScaleNormal="70" workbookViewId="0">
      <selection activeCell="O34" sqref="O34"/>
    </sheetView>
  </sheetViews>
  <sheetFormatPr defaultColWidth="8.6328125" defaultRowHeight="13"/>
  <cols>
    <col min="1" max="1" width="4.08984375" style="6" hidden="1" customWidth="1"/>
    <col min="2" max="3" width="2.90625" style="6" customWidth="1"/>
    <col min="4" max="9" width="7.6328125" style="6" customWidth="1"/>
    <col min="10" max="47" width="2.90625" style="6" customWidth="1"/>
    <col min="48" max="53" width="7.6328125" style="6" customWidth="1"/>
    <col min="54" max="54" width="4.90625" style="6" hidden="1" customWidth="1"/>
    <col min="55" max="55" width="4.7265625" style="6" hidden="1" customWidth="1"/>
    <col min="56" max="56" width="5.7265625" style="6" hidden="1" customWidth="1"/>
    <col min="57" max="57" width="12.6328125" style="6" hidden="1" customWidth="1"/>
    <col min="58" max="58" width="26.36328125" style="6" hidden="1" customWidth="1"/>
    <col min="59" max="16384" width="8.6328125" style="6"/>
  </cols>
  <sheetData>
    <row r="1" spans="1:58" ht="42.75" customHeight="1">
      <c r="B1" s="5"/>
      <c r="C1" s="5"/>
      <c r="D1" s="5"/>
      <c r="E1" s="5"/>
      <c r="F1" s="857" t="s">
        <v>157</v>
      </c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56"/>
      <c r="Y1" s="5"/>
      <c r="Z1" s="5"/>
      <c r="AA1" s="5"/>
      <c r="AB1" s="5"/>
      <c r="AC1" s="5"/>
      <c r="AD1" s="5"/>
      <c r="AE1" s="5"/>
      <c r="AF1" s="5"/>
      <c r="AG1" s="5"/>
      <c r="BB1" s="5"/>
    </row>
    <row r="2" spans="1:58" ht="35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BB2" s="4"/>
    </row>
    <row r="3" spans="1:58" ht="31" customHeight="1" thickBot="1">
      <c r="A3" s="6">
        <v>1</v>
      </c>
      <c r="B3" s="825" t="s">
        <v>158</v>
      </c>
      <c r="C3" s="845"/>
      <c r="D3" s="829" t="str">
        <f>IF(A3="","",VLOOKUP(A3,$BD$3:$BF$31,2,0))</f>
        <v>宇津木孝章</v>
      </c>
      <c r="E3" s="830"/>
      <c r="F3" s="830"/>
      <c r="G3" s="830"/>
      <c r="H3" s="830"/>
      <c r="I3" s="831"/>
      <c r="J3" s="42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4"/>
      <c r="AJ3" s="4"/>
      <c r="AK3" s="4"/>
      <c r="AL3" s="4"/>
      <c r="AM3" s="13"/>
      <c r="AN3" s="4"/>
      <c r="AO3" s="4"/>
      <c r="AP3" s="4"/>
      <c r="AQ3" s="4"/>
      <c r="AR3" s="4"/>
      <c r="AS3" s="431"/>
      <c r="AT3" s="825" t="s">
        <v>159</v>
      </c>
      <c r="AU3" s="826"/>
      <c r="AV3" s="829" t="str">
        <f>IF(BB3="","",VLOOKUP(BB3,$BD$3:$BF$31,2,0))</f>
        <v>佐藤　幸広</v>
      </c>
      <c r="AW3" s="830"/>
      <c r="AX3" s="830"/>
      <c r="AY3" s="830"/>
      <c r="AZ3" s="830"/>
      <c r="BA3" s="831"/>
      <c r="BB3" s="4">
        <v>7</v>
      </c>
      <c r="BD3" s="303" t="s">
        <v>673</v>
      </c>
      <c r="BE3" s="215" t="s">
        <v>534</v>
      </c>
      <c r="BF3" s="215" t="s">
        <v>535</v>
      </c>
    </row>
    <row r="4" spans="1:58" ht="31" customHeight="1" thickTop="1" thickBot="1">
      <c r="B4" s="827"/>
      <c r="C4" s="846"/>
      <c r="D4" s="393" t="s">
        <v>669</v>
      </c>
      <c r="E4" s="832" t="str">
        <f>IF(A3="","",VLOOKUP(A3,$BD$3:$BF$31,3,0))</f>
        <v>茨城フェニックス 卓球クラブ</v>
      </c>
      <c r="F4" s="832"/>
      <c r="G4" s="832"/>
      <c r="H4" s="832"/>
      <c r="I4" s="394" t="s">
        <v>670</v>
      </c>
      <c r="J4" s="424"/>
      <c r="K4" s="425"/>
      <c r="L4" s="425"/>
      <c r="M4" s="425"/>
      <c r="N4" s="426">
        <v>3</v>
      </c>
      <c r="O4" s="408"/>
      <c r="P4" s="409"/>
      <c r="Q4" s="409"/>
      <c r="R4" s="409"/>
      <c r="S4" s="409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409"/>
      <c r="AK4" s="409"/>
      <c r="AL4" s="412"/>
      <c r="AM4" s="409"/>
      <c r="AN4" s="409"/>
      <c r="AO4" s="432">
        <v>3</v>
      </c>
      <c r="AP4" s="433"/>
      <c r="AQ4" s="433"/>
      <c r="AR4" s="433"/>
      <c r="AS4" s="434"/>
      <c r="AT4" s="827"/>
      <c r="AU4" s="828"/>
      <c r="AV4" s="393" t="s">
        <v>669</v>
      </c>
      <c r="AW4" s="832" t="str">
        <f>IF(BB3="","",VLOOKUP(BB3,$BD$3:$BF$31,3,0))</f>
        <v>東京スマッシュ
クラブ  (TSC)</v>
      </c>
      <c r="AX4" s="832"/>
      <c r="AY4" s="832"/>
      <c r="AZ4" s="832"/>
      <c r="BA4" s="394" t="s">
        <v>670</v>
      </c>
      <c r="BB4" s="4"/>
      <c r="BD4" s="217">
        <v>1</v>
      </c>
      <c r="BE4" s="217" t="s">
        <v>1</v>
      </c>
      <c r="BF4" s="217" t="s">
        <v>674</v>
      </c>
    </row>
    <row r="5" spans="1:58" ht="31" customHeight="1" thickTop="1">
      <c r="B5" s="5"/>
      <c r="C5" s="5"/>
      <c r="D5" s="824" t="s">
        <v>160</v>
      </c>
      <c r="E5" s="824"/>
      <c r="F5" s="824"/>
      <c r="G5" s="824"/>
      <c r="H5" s="824"/>
      <c r="I5" s="824"/>
      <c r="J5" s="64"/>
      <c r="K5" s="65"/>
      <c r="L5" s="65"/>
      <c r="M5" s="65"/>
      <c r="N5" s="66"/>
      <c r="O5" s="60"/>
      <c r="P5" s="60"/>
      <c r="Q5" s="60"/>
      <c r="R5" s="60"/>
      <c r="S5" s="441">
        <v>2</v>
      </c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7"/>
      <c r="AI5" s="68"/>
      <c r="AJ5" s="435">
        <v>1</v>
      </c>
      <c r="AK5" s="60"/>
      <c r="AL5" s="60"/>
      <c r="AM5" s="60"/>
      <c r="AN5" s="69"/>
      <c r="AO5" s="70"/>
      <c r="AP5" s="71"/>
      <c r="AQ5" s="71"/>
      <c r="AR5" s="71"/>
      <c r="AS5" s="71"/>
      <c r="AT5" s="5"/>
      <c r="AU5" s="5"/>
      <c r="AV5" s="824" t="s">
        <v>161</v>
      </c>
      <c r="AW5" s="824"/>
      <c r="AX5" s="824"/>
      <c r="AY5" s="824"/>
      <c r="AZ5" s="824"/>
      <c r="BA5" s="824"/>
      <c r="BB5" s="4"/>
      <c r="BD5" s="217">
        <v>2</v>
      </c>
      <c r="BE5" s="217" t="s">
        <v>2</v>
      </c>
      <c r="BF5" s="217" t="s">
        <v>541</v>
      </c>
    </row>
    <row r="6" spans="1:58" ht="31" customHeight="1">
      <c r="A6" s="6">
        <v>5</v>
      </c>
      <c r="B6" s="825" t="s">
        <v>162</v>
      </c>
      <c r="C6" s="845"/>
      <c r="D6" s="829" t="str">
        <f>IF(A6="","",VLOOKUP(A6,$BD$3:$BF$31,2,0))</f>
        <v>関谷　賢太郎</v>
      </c>
      <c r="E6" s="830"/>
      <c r="F6" s="830"/>
      <c r="G6" s="830"/>
      <c r="H6" s="830"/>
      <c r="I6" s="831"/>
      <c r="J6" s="72"/>
      <c r="K6" s="73"/>
      <c r="L6" s="73"/>
      <c r="M6" s="73"/>
      <c r="N6" s="422">
        <v>0</v>
      </c>
      <c r="O6" s="60"/>
      <c r="P6" s="60"/>
      <c r="Q6" s="60"/>
      <c r="R6" s="60"/>
      <c r="S6" s="69"/>
      <c r="T6" s="60"/>
      <c r="U6" s="60"/>
      <c r="V6" s="67"/>
      <c r="W6" s="67"/>
      <c r="X6" s="67"/>
      <c r="Y6" s="60"/>
      <c r="Z6" s="60"/>
      <c r="AA6" s="60"/>
      <c r="AB6" s="60"/>
      <c r="AC6" s="60"/>
      <c r="AD6" s="60"/>
      <c r="AE6" s="60"/>
      <c r="AF6" s="60"/>
      <c r="AG6" s="67"/>
      <c r="AH6" s="67"/>
      <c r="AI6" s="68"/>
      <c r="AJ6" s="60"/>
      <c r="AK6" s="60"/>
      <c r="AL6" s="60"/>
      <c r="AM6" s="60"/>
      <c r="AN6" s="69"/>
      <c r="AO6" s="430">
        <v>0</v>
      </c>
      <c r="AP6" s="73"/>
      <c r="AQ6" s="73"/>
      <c r="AR6" s="73"/>
      <c r="AS6" s="74"/>
      <c r="AT6" s="825" t="s">
        <v>163</v>
      </c>
      <c r="AU6" s="826"/>
      <c r="AV6" s="829" t="str">
        <f>IF(BB6="","",VLOOKUP(BB6,$BD$3:$BF$31,2,0))</f>
        <v>平塚　好紀</v>
      </c>
      <c r="AW6" s="830"/>
      <c r="AX6" s="830"/>
      <c r="AY6" s="830"/>
      <c r="AZ6" s="830"/>
      <c r="BA6" s="831"/>
      <c r="BB6" s="4">
        <v>11</v>
      </c>
      <c r="BD6" s="217">
        <v>3</v>
      </c>
      <c r="BE6" s="217" t="s">
        <v>4</v>
      </c>
      <c r="BF6" s="217" t="s">
        <v>674</v>
      </c>
    </row>
    <row r="7" spans="1:58" ht="31" customHeight="1" thickBot="1">
      <c r="B7" s="827"/>
      <c r="C7" s="846"/>
      <c r="D7" s="393" t="s">
        <v>671</v>
      </c>
      <c r="E7" s="832" t="str">
        <f>IF(A6="","",VLOOKUP(A6,$BD$3:$BF$31,3,0))</f>
        <v>茨城フェニックス 卓球クラブ</v>
      </c>
      <c r="F7" s="832"/>
      <c r="G7" s="832"/>
      <c r="H7" s="832"/>
      <c r="I7" s="394" t="s">
        <v>672</v>
      </c>
      <c r="J7" s="60"/>
      <c r="K7" s="60"/>
      <c r="L7" s="60"/>
      <c r="M7" s="60"/>
      <c r="N7" s="60"/>
      <c r="O7" s="853" t="s">
        <v>164</v>
      </c>
      <c r="P7" s="853"/>
      <c r="Q7" s="853"/>
      <c r="R7" s="853"/>
      <c r="S7" s="854"/>
      <c r="T7" s="442"/>
      <c r="U7" s="60"/>
      <c r="V7" s="67"/>
      <c r="W7" s="67"/>
      <c r="X7" s="67"/>
      <c r="Y7" s="60"/>
      <c r="Z7" s="60"/>
      <c r="AA7" s="60"/>
      <c r="AB7" s="60"/>
      <c r="AC7" s="60"/>
      <c r="AD7" s="60"/>
      <c r="AE7" s="60"/>
      <c r="AF7" s="60"/>
      <c r="AG7" s="67"/>
      <c r="AH7" s="67"/>
      <c r="AI7" s="68"/>
      <c r="AJ7" s="855" t="s">
        <v>165</v>
      </c>
      <c r="AK7" s="856"/>
      <c r="AL7" s="856"/>
      <c r="AM7" s="856"/>
      <c r="AN7" s="856"/>
      <c r="AO7" s="63"/>
      <c r="AP7" s="60"/>
      <c r="AQ7" s="60"/>
      <c r="AR7" s="60"/>
      <c r="AS7" s="60"/>
      <c r="AT7" s="827"/>
      <c r="AU7" s="828"/>
      <c r="AV7" s="393" t="s">
        <v>669</v>
      </c>
      <c r="AW7" s="832" t="str">
        <f>IF(BB6="","",VLOOKUP(BB6,$BD$3:$BF$31,3,0))</f>
        <v>茨城フェニックス 卓球クラブ</v>
      </c>
      <c r="AX7" s="832"/>
      <c r="AY7" s="832"/>
      <c r="AZ7" s="832"/>
      <c r="BA7" s="394" t="s">
        <v>670</v>
      </c>
      <c r="BB7" s="4"/>
      <c r="BD7" s="217">
        <v>4</v>
      </c>
      <c r="BE7" s="217" t="s">
        <v>544</v>
      </c>
      <c r="BF7" s="217" t="s">
        <v>54</v>
      </c>
    </row>
    <row r="8" spans="1:58" ht="31" customHeight="1" thickTop="1">
      <c r="B8" s="5"/>
      <c r="C8" s="5"/>
      <c r="D8" s="75"/>
      <c r="E8" s="75"/>
      <c r="F8" s="75"/>
      <c r="G8" s="75"/>
      <c r="J8" s="67"/>
      <c r="K8" s="76"/>
      <c r="L8" s="67"/>
      <c r="M8" s="76"/>
      <c r="N8" s="60"/>
      <c r="O8" s="853"/>
      <c r="P8" s="853"/>
      <c r="Q8" s="853"/>
      <c r="R8" s="853"/>
      <c r="S8" s="853"/>
      <c r="T8" s="443"/>
      <c r="U8" s="444"/>
      <c r="V8" s="445"/>
      <c r="W8" s="452">
        <v>1</v>
      </c>
      <c r="X8" s="67"/>
      <c r="Y8" s="60"/>
      <c r="Z8" s="60"/>
      <c r="AA8" s="60"/>
      <c r="AB8" s="60"/>
      <c r="AC8" s="60"/>
      <c r="AD8" s="60"/>
      <c r="AE8" s="69"/>
      <c r="AF8" s="453">
        <v>0</v>
      </c>
      <c r="AG8" s="445"/>
      <c r="AH8" s="445"/>
      <c r="AI8" s="449"/>
      <c r="AJ8" s="856"/>
      <c r="AK8" s="856"/>
      <c r="AL8" s="856"/>
      <c r="AM8" s="856"/>
      <c r="AN8" s="856"/>
      <c r="AO8" s="67"/>
      <c r="AP8" s="67"/>
      <c r="AQ8" s="67"/>
      <c r="AR8" s="76"/>
      <c r="AS8" s="76"/>
      <c r="AU8" s="5"/>
      <c r="AV8" s="75"/>
      <c r="AW8" s="75"/>
      <c r="AX8" s="75"/>
      <c r="AY8" s="75"/>
      <c r="AZ8" s="75"/>
      <c r="BA8" s="75"/>
      <c r="BB8" s="4"/>
      <c r="BD8" s="217">
        <v>5</v>
      </c>
      <c r="BE8" s="217" t="s">
        <v>546</v>
      </c>
      <c r="BF8" s="217" t="s">
        <v>675</v>
      </c>
    </row>
    <row r="9" spans="1:58" ht="31" customHeight="1" thickBot="1">
      <c r="A9" s="6">
        <v>25</v>
      </c>
      <c r="B9" s="825" t="s">
        <v>166</v>
      </c>
      <c r="C9" s="845"/>
      <c r="D9" s="829" t="str">
        <f>IF(A9="","",VLOOKUP(A9,$BD$3:$BF$31,2,0))</f>
        <v>渡邊　剛</v>
      </c>
      <c r="E9" s="830"/>
      <c r="F9" s="830"/>
      <c r="G9" s="830"/>
      <c r="H9" s="830"/>
      <c r="I9" s="831"/>
      <c r="J9" s="58"/>
      <c r="K9" s="59"/>
      <c r="L9" s="59"/>
      <c r="M9" s="59"/>
      <c r="N9" s="59"/>
      <c r="O9" s="60"/>
      <c r="P9" s="60"/>
      <c r="Q9" s="60"/>
      <c r="R9" s="60"/>
      <c r="S9" s="60"/>
      <c r="T9" s="407"/>
      <c r="U9" s="60"/>
      <c r="V9" s="67"/>
      <c r="W9" s="68"/>
      <c r="X9" s="67"/>
      <c r="Y9" s="60"/>
      <c r="Z9" s="60"/>
      <c r="AA9" s="60"/>
      <c r="AB9" s="60"/>
      <c r="AC9" s="60"/>
      <c r="AD9" s="60"/>
      <c r="AE9" s="69"/>
      <c r="AF9" s="442"/>
      <c r="AG9" s="67"/>
      <c r="AH9" s="67"/>
      <c r="AI9" s="411"/>
      <c r="AJ9" s="60"/>
      <c r="AK9" s="60"/>
      <c r="AL9" s="60"/>
      <c r="AM9" s="60"/>
      <c r="AN9" s="60"/>
      <c r="AO9" s="59"/>
      <c r="AP9" s="59"/>
      <c r="AQ9" s="59"/>
      <c r="AR9" s="59"/>
      <c r="AS9" s="62"/>
      <c r="AT9" s="825" t="s">
        <v>167</v>
      </c>
      <c r="AU9" s="826"/>
      <c r="AV9" s="829" t="str">
        <f>IF(BB9="","",VLOOKUP(BB9,$BD$3:$BF$31,2,0))</f>
        <v>中島　秀男</v>
      </c>
      <c r="AW9" s="830"/>
      <c r="AX9" s="830"/>
      <c r="AY9" s="830"/>
      <c r="AZ9" s="830"/>
      <c r="BA9" s="831"/>
      <c r="BB9" s="4">
        <v>14</v>
      </c>
      <c r="BD9" s="217">
        <v>6</v>
      </c>
      <c r="BE9" s="217" t="s">
        <v>410</v>
      </c>
      <c r="BF9" s="217" t="s">
        <v>422</v>
      </c>
    </row>
    <row r="10" spans="1:58" ht="31" customHeight="1" thickTop="1">
      <c r="B10" s="827"/>
      <c r="C10" s="846"/>
      <c r="D10" s="393" t="s">
        <v>671</v>
      </c>
      <c r="E10" s="832" t="str">
        <f>IF(A9="","",VLOOKUP(A9,$BD$3:$BF$31,3,0))</f>
        <v>シスコシステムズ</v>
      </c>
      <c r="F10" s="832"/>
      <c r="G10" s="832"/>
      <c r="H10" s="832"/>
      <c r="I10" s="394" t="s">
        <v>672</v>
      </c>
      <c r="J10" s="424"/>
      <c r="K10" s="425"/>
      <c r="L10" s="425"/>
      <c r="M10" s="425"/>
      <c r="N10" s="426">
        <v>3</v>
      </c>
      <c r="O10" s="60"/>
      <c r="P10" s="60"/>
      <c r="Q10" s="60"/>
      <c r="R10" s="60"/>
      <c r="S10" s="60"/>
      <c r="T10" s="438"/>
      <c r="U10" s="57"/>
      <c r="V10" s="67"/>
      <c r="W10" s="68"/>
      <c r="X10" s="396">
        <v>4</v>
      </c>
      <c r="Y10" s="834" t="str">
        <f>IF(X10="","",VLOOKUP(X10,$BD$3:$BF$31,2,0))</f>
        <v>吉田　信一</v>
      </c>
      <c r="Z10" s="835"/>
      <c r="AA10" s="835"/>
      <c r="AB10" s="835"/>
      <c r="AC10" s="835"/>
      <c r="AD10" s="836"/>
      <c r="AE10" s="77"/>
      <c r="AF10" s="450"/>
      <c r="AG10" s="67"/>
      <c r="AH10" s="67"/>
      <c r="AI10" s="411"/>
      <c r="AJ10" s="57"/>
      <c r="AK10" s="60"/>
      <c r="AL10" s="60"/>
      <c r="AM10" s="60"/>
      <c r="AN10" s="69"/>
      <c r="AO10" s="435">
        <v>1</v>
      </c>
      <c r="AP10" s="60"/>
      <c r="AQ10" s="60"/>
      <c r="AR10" s="60"/>
      <c r="AS10" s="60"/>
      <c r="AT10" s="827"/>
      <c r="AU10" s="828"/>
      <c r="AV10" s="393" t="s">
        <v>669</v>
      </c>
      <c r="AW10" s="832" t="str">
        <f>IF(BB9="","",VLOOKUP(BB9,$BD$3:$BF$31,3,0))</f>
        <v>茨城フェニックス 卓球クラブ</v>
      </c>
      <c r="AX10" s="832"/>
      <c r="AY10" s="832"/>
      <c r="AZ10" s="832"/>
      <c r="BA10" s="394" t="s">
        <v>670</v>
      </c>
      <c r="BB10" s="4"/>
      <c r="BD10" s="217">
        <v>7</v>
      </c>
      <c r="BE10" s="217" t="s">
        <v>547</v>
      </c>
      <c r="BF10" s="217" t="s">
        <v>424</v>
      </c>
    </row>
    <row r="11" spans="1:58" ht="31" customHeight="1" thickBot="1">
      <c r="B11" s="5"/>
      <c r="C11" s="5"/>
      <c r="D11" s="824" t="s">
        <v>168</v>
      </c>
      <c r="E11" s="824"/>
      <c r="F11" s="824"/>
      <c r="G11" s="824"/>
      <c r="H11" s="824"/>
      <c r="I11" s="824"/>
      <c r="J11" s="78"/>
      <c r="K11" s="78"/>
      <c r="L11" s="78"/>
      <c r="M11" s="78"/>
      <c r="N11" s="427"/>
      <c r="O11" s="408"/>
      <c r="P11" s="409"/>
      <c r="Q11" s="409"/>
      <c r="R11" s="409"/>
      <c r="S11" s="440">
        <v>3</v>
      </c>
      <c r="T11" s="439"/>
      <c r="U11" s="80"/>
      <c r="V11" s="67"/>
      <c r="W11" s="68"/>
      <c r="X11" s="67"/>
      <c r="Y11" s="837" t="str">
        <f>IF(X10="","",VLOOKUP(X10,$BD$3:$BF$31,3,0))</f>
        <v>ディスタンス</v>
      </c>
      <c r="Z11" s="838"/>
      <c r="AA11" s="838"/>
      <c r="AB11" s="838"/>
      <c r="AC11" s="838"/>
      <c r="AD11" s="839"/>
      <c r="AE11" s="82"/>
      <c r="AF11" s="81"/>
      <c r="AG11" s="67"/>
      <c r="AH11" s="67"/>
      <c r="AI11" s="68"/>
      <c r="AJ11" s="436">
        <v>3</v>
      </c>
      <c r="AK11" s="409"/>
      <c r="AL11" s="409"/>
      <c r="AM11" s="409"/>
      <c r="AN11" s="410"/>
      <c r="AO11" s="83"/>
      <c r="AP11" s="78"/>
      <c r="AQ11" s="78"/>
      <c r="AR11" s="78"/>
      <c r="AS11" s="78"/>
      <c r="AT11" s="5"/>
      <c r="AU11" s="5"/>
      <c r="AV11" s="824" t="s">
        <v>169</v>
      </c>
      <c r="AW11" s="824"/>
      <c r="AX11" s="824"/>
      <c r="AY11" s="824"/>
      <c r="AZ11" s="824"/>
      <c r="BA11" s="824"/>
      <c r="BB11" s="4"/>
      <c r="BD11" s="217">
        <v>8</v>
      </c>
      <c r="BE11" s="217" t="s">
        <v>549</v>
      </c>
      <c r="BF11" s="217" t="s">
        <v>674</v>
      </c>
    </row>
    <row r="12" spans="1:58" ht="31" customHeight="1" thickTop="1" thickBot="1">
      <c r="A12" s="6">
        <v>23</v>
      </c>
      <c r="B12" s="825" t="s">
        <v>170</v>
      </c>
      <c r="C12" s="845"/>
      <c r="D12" s="829" t="str">
        <f>IF(A12="","",VLOOKUP(A12,$BD$3:$BF$31,2,0))</f>
        <v>長田　広子</v>
      </c>
      <c r="E12" s="830"/>
      <c r="F12" s="830"/>
      <c r="G12" s="830"/>
      <c r="H12" s="830"/>
      <c r="I12" s="831"/>
      <c r="J12" s="84"/>
      <c r="K12" s="85"/>
      <c r="L12" s="86"/>
      <c r="M12" s="86"/>
      <c r="N12" s="422">
        <v>0</v>
      </c>
      <c r="O12" s="60"/>
      <c r="P12" s="60"/>
      <c r="Q12" s="60"/>
      <c r="R12" s="60"/>
      <c r="S12" s="60"/>
      <c r="T12" s="67"/>
      <c r="U12" s="67"/>
      <c r="V12" s="67"/>
      <c r="W12" s="68"/>
      <c r="X12" s="67"/>
      <c r="Y12" s="67"/>
      <c r="Z12" s="67"/>
      <c r="AA12" s="67"/>
      <c r="AB12" s="456"/>
      <c r="AC12" s="67"/>
      <c r="AD12" s="67"/>
      <c r="AE12" s="68"/>
      <c r="AF12" s="67"/>
      <c r="AG12" s="67"/>
      <c r="AH12" s="67"/>
      <c r="AI12" s="67"/>
      <c r="AJ12" s="67"/>
      <c r="AK12" s="60"/>
      <c r="AL12" s="60"/>
      <c r="AM12" s="67"/>
      <c r="AN12" s="67"/>
      <c r="AO12" s="436">
        <v>3</v>
      </c>
      <c r="AP12" s="409"/>
      <c r="AQ12" s="409"/>
      <c r="AR12" s="409"/>
      <c r="AS12" s="406"/>
      <c r="AT12" s="825" t="s">
        <v>171</v>
      </c>
      <c r="AU12" s="826"/>
      <c r="AV12" s="829" t="str">
        <f>IF(BB12="","",VLOOKUP(BB12,$BD$3:$BF$31,2,0))</f>
        <v>藤井　和彦</v>
      </c>
      <c r="AW12" s="830"/>
      <c r="AX12" s="830"/>
      <c r="AY12" s="830"/>
      <c r="AZ12" s="830"/>
      <c r="BA12" s="831"/>
      <c r="BB12" s="6">
        <v>17</v>
      </c>
      <c r="BD12" s="217">
        <v>9</v>
      </c>
      <c r="BE12" s="217" t="s">
        <v>29</v>
      </c>
      <c r="BF12" s="217" t="s">
        <v>674</v>
      </c>
    </row>
    <row r="13" spans="1:58" ht="31" customHeight="1" thickTop="1" thickBot="1">
      <c r="B13" s="827"/>
      <c r="C13" s="846"/>
      <c r="D13" s="393" t="s">
        <v>671</v>
      </c>
      <c r="E13" s="832" t="str">
        <f>IF(A12="","",VLOOKUP(A12,$BD$3:$BF$31,3,0))</f>
        <v>茨城フェニックス 卓球クラブ</v>
      </c>
      <c r="F13" s="832"/>
      <c r="G13" s="832"/>
      <c r="H13" s="832"/>
      <c r="I13" s="394" t="s">
        <v>672</v>
      </c>
      <c r="J13" s="60"/>
      <c r="K13" s="60"/>
      <c r="L13" s="60"/>
      <c r="M13" s="60"/>
      <c r="N13" s="60"/>
      <c r="O13" s="60"/>
      <c r="P13" s="60"/>
      <c r="Q13" s="847" t="s">
        <v>172</v>
      </c>
      <c r="R13" s="847"/>
      <c r="S13" s="847"/>
      <c r="T13" s="847"/>
      <c r="U13" s="847"/>
      <c r="V13" s="847"/>
      <c r="W13" s="848"/>
      <c r="X13" s="459">
        <v>2</v>
      </c>
      <c r="Y13" s="454"/>
      <c r="Z13" s="454"/>
      <c r="AA13" s="454"/>
      <c r="AB13" s="457"/>
      <c r="AC13" s="455"/>
      <c r="AD13" s="455"/>
      <c r="AE13" s="458">
        <v>3</v>
      </c>
      <c r="AF13" s="849" t="s">
        <v>173</v>
      </c>
      <c r="AG13" s="850"/>
      <c r="AH13" s="850"/>
      <c r="AI13" s="850"/>
      <c r="AJ13" s="850"/>
      <c r="AK13" s="850"/>
      <c r="AL13" s="850"/>
      <c r="AM13" s="60"/>
      <c r="AN13" s="67"/>
      <c r="AO13" s="60"/>
      <c r="AP13" s="67"/>
      <c r="AQ13" s="60"/>
      <c r="AR13" s="60"/>
      <c r="AS13" s="60"/>
      <c r="AT13" s="827"/>
      <c r="AU13" s="828"/>
      <c r="AV13" s="393" t="s">
        <v>669</v>
      </c>
      <c r="AW13" s="832" t="str">
        <f>IF(BB12="","",VLOOKUP(BB12,$BD$3:$BF$31,3,0))</f>
        <v>東京スマッシュ
クラブ  (TSC)</v>
      </c>
      <c r="AX13" s="832"/>
      <c r="AY13" s="832"/>
      <c r="AZ13" s="832"/>
      <c r="BA13" s="394" t="s">
        <v>670</v>
      </c>
      <c r="BD13" s="217">
        <v>10</v>
      </c>
      <c r="BE13" s="217" t="s">
        <v>551</v>
      </c>
      <c r="BF13" s="217" t="s">
        <v>54</v>
      </c>
    </row>
    <row r="14" spans="1:58" ht="31" customHeight="1" thickTop="1">
      <c r="B14" s="5"/>
      <c r="C14" s="5"/>
      <c r="D14" s="5"/>
      <c r="E14" s="5"/>
      <c r="F14" s="5"/>
      <c r="G14" s="5"/>
      <c r="H14" s="5"/>
      <c r="I14" s="5"/>
      <c r="J14" s="67"/>
      <c r="K14" s="76"/>
      <c r="L14" s="60"/>
      <c r="M14" s="60"/>
      <c r="N14" s="60"/>
      <c r="O14" s="67"/>
      <c r="P14" s="67"/>
      <c r="Q14" s="847"/>
      <c r="R14" s="847"/>
      <c r="S14" s="847"/>
      <c r="T14" s="847"/>
      <c r="U14" s="847"/>
      <c r="V14" s="847"/>
      <c r="W14" s="847"/>
      <c r="X14" s="420"/>
      <c r="Y14" s="851" t="s">
        <v>174</v>
      </c>
      <c r="Z14" s="851"/>
      <c r="AA14" s="851"/>
      <c r="AB14" s="852"/>
      <c r="AC14" s="852"/>
      <c r="AD14" s="852"/>
      <c r="AE14" s="416"/>
      <c r="AF14" s="850"/>
      <c r="AG14" s="850"/>
      <c r="AH14" s="850"/>
      <c r="AI14" s="850"/>
      <c r="AJ14" s="850"/>
      <c r="AK14" s="850"/>
      <c r="AL14" s="850"/>
      <c r="AM14" s="67"/>
      <c r="AN14" s="67"/>
      <c r="AO14" s="60"/>
      <c r="AP14" s="67"/>
      <c r="AQ14" s="67"/>
      <c r="AR14" s="76"/>
      <c r="AS14" s="60"/>
      <c r="AT14" s="5"/>
      <c r="AU14" s="5"/>
      <c r="AV14" s="5"/>
      <c r="AW14" s="5"/>
      <c r="AX14" s="5"/>
      <c r="AY14" s="5"/>
      <c r="AZ14" s="5"/>
      <c r="BA14" s="5"/>
      <c r="BB14" s="4"/>
      <c r="BD14" s="217">
        <v>11</v>
      </c>
      <c r="BE14" s="217" t="s">
        <v>35</v>
      </c>
      <c r="BF14" s="217" t="s">
        <v>674</v>
      </c>
    </row>
    <row r="15" spans="1:58" ht="31" customHeight="1" thickBot="1">
      <c r="A15" s="6">
        <v>13</v>
      </c>
      <c r="B15" s="825" t="s">
        <v>175</v>
      </c>
      <c r="C15" s="845"/>
      <c r="D15" s="829" t="str">
        <f>IF(A15="","",VLOOKUP(A15,$BD$3:$BF$31,2,0))</f>
        <v>細谷　直生</v>
      </c>
      <c r="E15" s="830"/>
      <c r="F15" s="830"/>
      <c r="G15" s="830"/>
      <c r="H15" s="830"/>
      <c r="I15" s="831"/>
      <c r="J15" s="58"/>
      <c r="K15" s="59"/>
      <c r="L15" s="59"/>
      <c r="M15" s="59"/>
      <c r="N15" s="59"/>
      <c r="O15" s="60"/>
      <c r="P15" s="60"/>
      <c r="Q15" s="60"/>
      <c r="R15" s="60"/>
      <c r="S15" s="60"/>
      <c r="T15" s="60"/>
      <c r="U15" s="60"/>
      <c r="V15" s="67"/>
      <c r="W15" s="67"/>
      <c r="X15" s="421"/>
      <c r="Y15" s="852"/>
      <c r="Z15" s="852"/>
      <c r="AA15" s="852"/>
      <c r="AB15" s="852"/>
      <c r="AC15" s="852"/>
      <c r="AD15" s="852"/>
      <c r="AE15" s="415"/>
      <c r="AF15" s="414"/>
      <c r="AG15" s="67"/>
      <c r="AH15" s="60"/>
      <c r="AI15" s="60"/>
      <c r="AJ15" s="60"/>
      <c r="AK15" s="60"/>
      <c r="AL15" s="67"/>
      <c r="AM15" s="60"/>
      <c r="AN15" s="67"/>
      <c r="AO15" s="59"/>
      <c r="AP15" s="61"/>
      <c r="AQ15" s="59"/>
      <c r="AR15" s="59"/>
      <c r="AS15" s="62"/>
      <c r="AT15" s="825" t="s">
        <v>176</v>
      </c>
      <c r="AU15" s="826"/>
      <c r="AV15" s="829" t="str">
        <f>IF(BB15="","",VLOOKUP(BB15,$BD$3:$BF$31,2,0))</f>
        <v>張替　明</v>
      </c>
      <c r="AW15" s="830"/>
      <c r="AX15" s="830"/>
      <c r="AY15" s="830"/>
      <c r="AZ15" s="830"/>
      <c r="BA15" s="831"/>
      <c r="BB15" s="6">
        <v>21</v>
      </c>
      <c r="BD15" s="217">
        <v>12</v>
      </c>
      <c r="BE15" s="217" t="s">
        <v>39</v>
      </c>
      <c r="BF15" s="217" t="s">
        <v>101</v>
      </c>
    </row>
    <row r="16" spans="1:58" ht="31" customHeight="1" thickTop="1" thickBot="1">
      <c r="B16" s="827"/>
      <c r="C16" s="846"/>
      <c r="D16" s="393" t="s">
        <v>671</v>
      </c>
      <c r="E16" s="832" t="str">
        <f>IF(A15="","",VLOOKUP(A15,$BD$3:$BF$31,3,0))</f>
        <v>茨城フェニックス 卓球クラブ</v>
      </c>
      <c r="F16" s="832"/>
      <c r="G16" s="832"/>
      <c r="H16" s="832"/>
      <c r="I16" s="394" t="s">
        <v>672</v>
      </c>
      <c r="J16" s="424"/>
      <c r="K16" s="425"/>
      <c r="L16" s="425"/>
      <c r="M16" s="425"/>
      <c r="N16" s="426">
        <v>3</v>
      </c>
      <c r="O16" s="408"/>
      <c r="P16" s="409"/>
      <c r="Q16" s="409"/>
      <c r="R16" s="409"/>
      <c r="S16" s="409"/>
      <c r="T16" s="60"/>
      <c r="U16" s="60"/>
      <c r="V16" s="60"/>
      <c r="W16" s="60"/>
      <c r="X16" s="407"/>
      <c r="Y16" s="60"/>
      <c r="Z16" s="60"/>
      <c r="AA16" s="60"/>
      <c r="AB16" s="60"/>
      <c r="AC16" s="60"/>
      <c r="AD16" s="60"/>
      <c r="AE16" s="60"/>
      <c r="AF16" s="407"/>
      <c r="AG16" s="60"/>
      <c r="AH16" s="60"/>
      <c r="AI16" s="60"/>
      <c r="AJ16" s="409"/>
      <c r="AK16" s="409"/>
      <c r="AL16" s="409"/>
      <c r="AM16" s="409"/>
      <c r="AN16" s="451"/>
      <c r="AO16" s="432">
        <v>3</v>
      </c>
      <c r="AP16" s="433"/>
      <c r="AQ16" s="433"/>
      <c r="AR16" s="433"/>
      <c r="AS16" s="434"/>
      <c r="AT16" s="827"/>
      <c r="AU16" s="828"/>
      <c r="AV16" s="393" t="s">
        <v>669</v>
      </c>
      <c r="AW16" s="832" t="str">
        <f>IF(BB15="","",VLOOKUP(BB15,$BD$3:$BF$31,3,0))</f>
        <v>茨城フェニックス 卓球クラブ</v>
      </c>
      <c r="AX16" s="832"/>
      <c r="AY16" s="832"/>
      <c r="AZ16" s="832"/>
      <c r="BA16" s="394" t="s">
        <v>670</v>
      </c>
      <c r="BD16" s="217">
        <v>13</v>
      </c>
      <c r="BE16" s="217" t="s">
        <v>554</v>
      </c>
      <c r="BF16" s="217" t="s">
        <v>674</v>
      </c>
    </row>
    <row r="17" spans="1:58" ht="31" customHeight="1" thickTop="1">
      <c r="B17" s="5"/>
      <c r="C17" s="5"/>
      <c r="D17" s="824" t="s">
        <v>177</v>
      </c>
      <c r="E17" s="824"/>
      <c r="F17" s="824"/>
      <c r="G17" s="824"/>
      <c r="H17" s="824"/>
      <c r="I17" s="824"/>
      <c r="J17" s="78"/>
      <c r="K17" s="78"/>
      <c r="L17" s="78"/>
      <c r="M17" s="78"/>
      <c r="N17" s="79"/>
      <c r="O17" s="60"/>
      <c r="P17" s="60"/>
      <c r="Q17" s="60"/>
      <c r="R17" s="60"/>
      <c r="S17" s="448">
        <v>1</v>
      </c>
      <c r="T17" s="60"/>
      <c r="U17" s="60"/>
      <c r="V17" s="60"/>
      <c r="W17" s="60"/>
      <c r="X17" s="407"/>
      <c r="Y17" s="60"/>
      <c r="Z17" s="60"/>
      <c r="AA17" s="60"/>
      <c r="AB17" s="60"/>
      <c r="AC17" s="60"/>
      <c r="AD17" s="60"/>
      <c r="AE17" s="60"/>
      <c r="AF17" s="407"/>
      <c r="AG17" s="60"/>
      <c r="AH17" s="60"/>
      <c r="AI17" s="69"/>
      <c r="AJ17" s="435">
        <v>0</v>
      </c>
      <c r="AK17" s="60"/>
      <c r="AL17" s="60"/>
      <c r="AM17" s="60"/>
      <c r="AN17" s="69"/>
      <c r="AO17" s="83"/>
      <c r="AP17" s="78"/>
      <c r="AQ17" s="78"/>
      <c r="AR17" s="78"/>
      <c r="AS17" s="78"/>
      <c r="AT17" s="5"/>
      <c r="AU17" s="5"/>
      <c r="AV17" s="824" t="s">
        <v>178</v>
      </c>
      <c r="AW17" s="824"/>
      <c r="AX17" s="824"/>
      <c r="AY17" s="824"/>
      <c r="AZ17" s="824"/>
      <c r="BA17" s="824"/>
      <c r="BB17" s="4"/>
      <c r="BD17" s="217">
        <v>14</v>
      </c>
      <c r="BE17" s="217" t="s">
        <v>557</v>
      </c>
      <c r="BF17" s="217" t="s">
        <v>674</v>
      </c>
    </row>
    <row r="18" spans="1:58" ht="31" customHeight="1">
      <c r="A18" s="6">
        <v>18</v>
      </c>
      <c r="B18" s="825" t="s">
        <v>179</v>
      </c>
      <c r="C18" s="845"/>
      <c r="D18" s="829" t="str">
        <f>IF(A18="","",VLOOKUP(A18,$BD$3:$BF$31,2,0))</f>
        <v>鈴木　貴夫</v>
      </c>
      <c r="E18" s="830"/>
      <c r="F18" s="830"/>
      <c r="G18" s="830"/>
      <c r="H18" s="830"/>
      <c r="I18" s="831"/>
      <c r="J18" s="58"/>
      <c r="K18" s="59"/>
      <c r="L18" s="59"/>
      <c r="M18" s="59"/>
      <c r="N18" s="422">
        <v>0</v>
      </c>
      <c r="O18" s="60"/>
      <c r="P18" s="60"/>
      <c r="Q18" s="60"/>
      <c r="R18" s="60"/>
      <c r="S18" s="69"/>
      <c r="T18" s="60"/>
      <c r="U18" s="60"/>
      <c r="V18" s="447"/>
      <c r="W18" s="60"/>
      <c r="X18" s="407"/>
      <c r="Y18" s="60"/>
      <c r="Z18" s="60"/>
      <c r="AA18" s="60"/>
      <c r="AB18" s="60"/>
      <c r="AC18" s="60"/>
      <c r="AD18" s="60"/>
      <c r="AE18" s="60"/>
      <c r="AF18" s="407"/>
      <c r="AG18" s="60"/>
      <c r="AH18" s="60"/>
      <c r="AI18" s="69"/>
      <c r="AJ18" s="60"/>
      <c r="AK18" s="60"/>
      <c r="AL18" s="60"/>
      <c r="AM18" s="60"/>
      <c r="AN18" s="69"/>
      <c r="AO18" s="437">
        <v>1</v>
      </c>
      <c r="AP18" s="59"/>
      <c r="AQ18" s="59"/>
      <c r="AR18" s="59"/>
      <c r="AS18" s="62"/>
      <c r="AT18" s="825" t="s">
        <v>180</v>
      </c>
      <c r="AU18" s="826"/>
      <c r="AV18" s="829" t="str">
        <f>IF(BB18="","",VLOOKUP(BB18,$BD$3:$BF$31,2,0))</f>
        <v>須藤　泰子</v>
      </c>
      <c r="AW18" s="830"/>
      <c r="AX18" s="830"/>
      <c r="AY18" s="830"/>
      <c r="AZ18" s="830"/>
      <c r="BA18" s="831"/>
      <c r="BB18" s="4">
        <v>26</v>
      </c>
      <c r="BD18" s="217">
        <v>15</v>
      </c>
      <c r="BE18" s="217" t="s">
        <v>559</v>
      </c>
      <c r="BF18" s="217" t="s">
        <v>423</v>
      </c>
    </row>
    <row r="19" spans="1:58" ht="31" customHeight="1">
      <c r="B19" s="827"/>
      <c r="C19" s="846"/>
      <c r="D19" s="393" t="s">
        <v>671</v>
      </c>
      <c r="E19" s="832" t="str">
        <f>IF(A18="","",VLOOKUP(A18,$BD$3:$BF$31,3,0))</f>
        <v>個人</v>
      </c>
      <c r="F19" s="832"/>
      <c r="G19" s="832"/>
      <c r="H19" s="832"/>
      <c r="I19" s="394" t="s">
        <v>672</v>
      </c>
      <c r="J19" s="60"/>
      <c r="K19" s="60"/>
      <c r="L19" s="60"/>
      <c r="M19" s="60"/>
      <c r="N19" s="60"/>
      <c r="O19" s="60"/>
      <c r="P19" s="60"/>
      <c r="Q19" s="67"/>
      <c r="R19" s="60"/>
      <c r="S19" s="69"/>
      <c r="T19" s="60"/>
      <c r="U19" s="60"/>
      <c r="V19" s="60"/>
      <c r="W19" s="60"/>
      <c r="X19" s="407"/>
      <c r="Y19" s="60"/>
      <c r="Z19" s="60"/>
      <c r="AA19" s="60"/>
      <c r="AB19" s="60"/>
      <c r="AC19" s="60"/>
      <c r="AD19" s="60"/>
      <c r="AE19" s="60"/>
      <c r="AF19" s="407"/>
      <c r="AG19" s="60"/>
      <c r="AH19" s="60"/>
      <c r="AI19" s="69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827"/>
      <c r="AU19" s="828"/>
      <c r="AV19" s="393" t="s">
        <v>669</v>
      </c>
      <c r="AW19" s="832" t="str">
        <f>IF(BB18="","",VLOOKUP(BB18,$BD$3:$BF$31,3,0))</f>
        <v>茨城フェニックス 卓球クラブ</v>
      </c>
      <c r="AX19" s="832"/>
      <c r="AY19" s="832"/>
      <c r="AZ19" s="832"/>
      <c r="BA19" s="394" t="s">
        <v>670</v>
      </c>
      <c r="BB19" s="4"/>
      <c r="BD19" s="217">
        <v>16</v>
      </c>
      <c r="BE19" s="217" t="s">
        <v>560</v>
      </c>
      <c r="BF19" s="217" t="s">
        <v>101</v>
      </c>
    </row>
    <row r="20" spans="1:58" ht="31" customHeight="1" thickBot="1">
      <c r="B20" s="5"/>
      <c r="C20" s="5"/>
      <c r="D20" s="75"/>
      <c r="E20" s="75"/>
      <c r="F20" s="75"/>
      <c r="G20" s="75"/>
      <c r="H20" s="75"/>
      <c r="J20" s="67"/>
      <c r="K20" s="87"/>
      <c r="L20" s="67"/>
      <c r="M20" s="60"/>
      <c r="N20" s="60"/>
      <c r="O20" s="841" t="s">
        <v>181</v>
      </c>
      <c r="P20" s="841"/>
      <c r="Q20" s="841"/>
      <c r="R20" s="841"/>
      <c r="S20" s="842"/>
      <c r="T20" s="446"/>
      <c r="U20" s="67"/>
      <c r="V20" s="60"/>
      <c r="W20" s="440">
        <v>3</v>
      </c>
      <c r="X20" s="407"/>
      <c r="Y20" s="60"/>
      <c r="Z20" s="60"/>
      <c r="AA20" s="60"/>
      <c r="AB20" s="60"/>
      <c r="AC20" s="60"/>
      <c r="AD20" s="60"/>
      <c r="AE20" s="60"/>
      <c r="AF20" s="436">
        <v>3</v>
      </c>
      <c r="AG20" s="412"/>
      <c r="AH20" s="412"/>
      <c r="AI20" s="413"/>
      <c r="AJ20" s="843" t="s">
        <v>182</v>
      </c>
      <c r="AK20" s="844"/>
      <c r="AL20" s="844"/>
      <c r="AM20" s="844"/>
      <c r="AN20" s="844"/>
      <c r="AO20" s="67"/>
      <c r="AP20" s="67"/>
      <c r="AQ20" s="57"/>
      <c r="AR20" s="87"/>
      <c r="AS20" s="60"/>
      <c r="AU20" s="5"/>
      <c r="AV20" s="75"/>
      <c r="AW20" s="75"/>
      <c r="AX20" s="75"/>
      <c r="AY20" s="75"/>
      <c r="AZ20" s="75"/>
      <c r="BA20" s="75"/>
      <c r="BB20" s="4"/>
      <c r="BD20" s="217">
        <v>17</v>
      </c>
      <c r="BE20" s="217" t="s">
        <v>561</v>
      </c>
      <c r="BF20" s="217" t="s">
        <v>424</v>
      </c>
    </row>
    <row r="21" spans="1:58" ht="31" customHeight="1" thickTop="1">
      <c r="A21" s="6">
        <v>8</v>
      </c>
      <c r="B21" s="825" t="s">
        <v>183</v>
      </c>
      <c r="C21" s="826"/>
      <c r="D21" s="829" t="str">
        <f>IF(A21="","",VLOOKUP(A21,$BD$3:$BF$31,2,0))</f>
        <v>田口　昇市</v>
      </c>
      <c r="E21" s="830"/>
      <c r="F21" s="830"/>
      <c r="G21" s="830"/>
      <c r="H21" s="830"/>
      <c r="I21" s="831"/>
      <c r="J21" s="59"/>
      <c r="K21" s="59"/>
      <c r="L21" s="59"/>
      <c r="M21" s="59"/>
      <c r="N21" s="59"/>
      <c r="O21" s="841"/>
      <c r="P21" s="841"/>
      <c r="Q21" s="841"/>
      <c r="R21" s="841"/>
      <c r="S21" s="841"/>
      <c r="T21" s="443"/>
      <c r="U21" s="444"/>
      <c r="V21" s="425"/>
      <c r="W21" s="425"/>
      <c r="X21" s="57"/>
      <c r="Y21" s="57"/>
      <c r="Z21" s="57"/>
      <c r="AA21" s="57"/>
      <c r="AB21" s="57"/>
      <c r="AC21" s="57"/>
      <c r="AD21" s="57"/>
      <c r="AE21" s="57"/>
      <c r="AF21" s="57"/>
      <c r="AG21" s="67"/>
      <c r="AH21" s="67"/>
      <c r="AI21" s="411"/>
      <c r="AJ21" s="844"/>
      <c r="AK21" s="844"/>
      <c r="AL21" s="844"/>
      <c r="AM21" s="844"/>
      <c r="AN21" s="844"/>
      <c r="AO21" s="59"/>
      <c r="AP21" s="59"/>
      <c r="AQ21" s="59"/>
      <c r="AR21" s="59"/>
      <c r="AS21" s="62"/>
      <c r="AT21" s="825" t="s">
        <v>184</v>
      </c>
      <c r="AU21" s="826"/>
      <c r="AV21" s="829" t="str">
        <f>IF(BB21="","",VLOOKUP(BB21,$BD$3:$BF$31,2,0))</f>
        <v>金子　修</v>
      </c>
      <c r="AW21" s="830"/>
      <c r="AX21" s="830"/>
      <c r="AY21" s="830"/>
      <c r="AZ21" s="830"/>
      <c r="BA21" s="831"/>
      <c r="BB21" s="5">
        <v>2</v>
      </c>
      <c r="BD21" s="217">
        <v>18</v>
      </c>
      <c r="BE21" s="217" t="s">
        <v>550</v>
      </c>
      <c r="BF21" s="217" t="s">
        <v>471</v>
      </c>
    </row>
    <row r="22" spans="1:58" ht="31" customHeight="1">
      <c r="B22" s="827"/>
      <c r="C22" s="828"/>
      <c r="D22" s="393" t="s">
        <v>671</v>
      </c>
      <c r="E22" s="832" t="str">
        <f>IF(A21="","",VLOOKUP(A21,$BD$3:$BF$31,3,0))</f>
        <v>茨城フェニックス 卓球クラブ</v>
      </c>
      <c r="F22" s="832"/>
      <c r="G22" s="832"/>
      <c r="H22" s="832"/>
      <c r="I22" s="394" t="s">
        <v>672</v>
      </c>
      <c r="J22" s="60"/>
      <c r="K22" s="60"/>
      <c r="L22" s="60"/>
      <c r="M22" s="60"/>
      <c r="N22" s="429">
        <v>0</v>
      </c>
      <c r="O22" s="60"/>
      <c r="P22" s="60"/>
      <c r="Q22" s="60"/>
      <c r="R22" s="60"/>
      <c r="S22" s="67"/>
      <c r="T22" s="407"/>
      <c r="U22" s="60"/>
      <c r="V22" s="64"/>
      <c r="W22" s="13"/>
      <c r="AG22" s="67"/>
      <c r="AH22" s="67"/>
      <c r="AI22" s="67"/>
      <c r="AJ22" s="407"/>
      <c r="AK22" s="71"/>
      <c r="AL22" s="60"/>
      <c r="AM22" s="60"/>
      <c r="AN22" s="69"/>
      <c r="AO22" s="435">
        <v>0</v>
      </c>
      <c r="AP22" s="60"/>
      <c r="AQ22" s="60"/>
      <c r="AR22" s="60"/>
      <c r="AS22" s="60"/>
      <c r="AT22" s="827"/>
      <c r="AU22" s="828"/>
      <c r="AV22" s="393" t="s">
        <v>669</v>
      </c>
      <c r="AW22" s="832" t="str">
        <f>IF(BB21="","",VLOOKUP(BB21,$BD$3:$BF$31,3,0))</f>
        <v>親久会</v>
      </c>
      <c r="AX22" s="832"/>
      <c r="AY22" s="832"/>
      <c r="AZ22" s="832"/>
      <c r="BA22" s="394" t="s">
        <v>670</v>
      </c>
      <c r="BB22" s="5"/>
      <c r="BD22" s="217">
        <v>19</v>
      </c>
      <c r="BE22" s="217" t="s">
        <v>61</v>
      </c>
      <c r="BF22" s="217" t="s">
        <v>101</v>
      </c>
    </row>
    <row r="23" spans="1:58" ht="31" customHeight="1" thickBot="1">
      <c r="B23" s="5"/>
      <c r="C23" s="5"/>
      <c r="D23" s="824" t="s">
        <v>185</v>
      </c>
      <c r="E23" s="824"/>
      <c r="F23" s="824"/>
      <c r="G23" s="824"/>
      <c r="H23" s="824"/>
      <c r="I23" s="824"/>
      <c r="J23" s="78"/>
      <c r="K23" s="78"/>
      <c r="L23" s="78"/>
      <c r="M23" s="78"/>
      <c r="N23" s="79"/>
      <c r="O23" s="419"/>
      <c r="P23" s="409"/>
      <c r="Q23" s="409"/>
      <c r="R23" s="409"/>
      <c r="S23" s="428">
        <v>3</v>
      </c>
      <c r="T23" s="60"/>
      <c r="U23" s="60"/>
      <c r="V23" s="60"/>
      <c r="AG23" s="67"/>
      <c r="AH23" s="67"/>
      <c r="AI23" s="67"/>
      <c r="AJ23" s="436">
        <v>3</v>
      </c>
      <c r="AK23" s="409"/>
      <c r="AL23" s="409"/>
      <c r="AM23" s="409"/>
      <c r="AN23" s="410"/>
      <c r="AO23" s="57"/>
      <c r="AP23" s="57"/>
      <c r="AQ23" s="57"/>
      <c r="AR23" s="57"/>
      <c r="AS23" s="57"/>
      <c r="AT23" s="5"/>
      <c r="AU23" s="5"/>
      <c r="AV23" s="824" t="s">
        <v>186</v>
      </c>
      <c r="AW23" s="824"/>
      <c r="AX23" s="824"/>
      <c r="AY23" s="824"/>
      <c r="AZ23" s="824"/>
      <c r="BA23" s="824"/>
      <c r="BB23" s="5"/>
      <c r="BD23" s="217">
        <v>20</v>
      </c>
      <c r="BE23" s="217" t="s">
        <v>63</v>
      </c>
      <c r="BF23" s="217" t="s">
        <v>674</v>
      </c>
    </row>
    <row r="24" spans="1:58" ht="31" customHeight="1" thickTop="1" thickBot="1">
      <c r="A24" s="6">
        <v>10</v>
      </c>
      <c r="B24" s="825" t="s">
        <v>187</v>
      </c>
      <c r="C24" s="826"/>
      <c r="D24" s="829" t="str">
        <f>IF(A24="","",VLOOKUP(A24,$BD$3:$BF$31,2,0))</f>
        <v>長島　秀明</v>
      </c>
      <c r="E24" s="830"/>
      <c r="F24" s="830"/>
      <c r="G24" s="830"/>
      <c r="H24" s="830"/>
      <c r="I24" s="831"/>
      <c r="J24" s="417"/>
      <c r="K24" s="418"/>
      <c r="L24" s="418"/>
      <c r="M24" s="418"/>
      <c r="N24" s="428">
        <v>3</v>
      </c>
      <c r="O24" s="60"/>
      <c r="P24" s="60"/>
      <c r="Q24" s="60"/>
      <c r="R24" s="67"/>
      <c r="S24" s="67"/>
      <c r="T24" s="67"/>
      <c r="U24" s="67"/>
      <c r="V24" s="67"/>
      <c r="W24"/>
      <c r="X24" s="395">
        <v>17</v>
      </c>
      <c r="Y24" s="834" t="str">
        <f>IF(X24="","",VLOOKUP(X24,$BD$3:$BF$31,2,0))</f>
        <v>藤井　和彦</v>
      </c>
      <c r="Z24" s="835"/>
      <c r="AA24" s="835"/>
      <c r="AB24" s="835"/>
      <c r="AC24" s="835"/>
      <c r="AD24" s="836"/>
      <c r="AE24"/>
      <c r="AF24"/>
      <c r="AG24" s="67"/>
      <c r="AH24" s="67"/>
      <c r="AI24" s="67"/>
      <c r="AJ24" s="47"/>
      <c r="AK24" s="67"/>
      <c r="AL24" s="67"/>
      <c r="AM24" s="67"/>
      <c r="AN24" s="60"/>
      <c r="AO24" s="436">
        <v>3</v>
      </c>
      <c r="AP24" s="405"/>
      <c r="AQ24" s="405"/>
      <c r="AR24" s="405"/>
      <c r="AS24" s="406"/>
      <c r="AT24" s="825" t="s">
        <v>188</v>
      </c>
      <c r="AU24" s="826"/>
      <c r="AV24" s="829" t="str">
        <f>IF(BB24="","",VLOOKUP(BB24,$BD$3:$BF$31,2,0))</f>
        <v>吉田　信一</v>
      </c>
      <c r="AW24" s="830"/>
      <c r="AX24" s="830"/>
      <c r="AY24" s="830"/>
      <c r="AZ24" s="830"/>
      <c r="BA24" s="831"/>
      <c r="BB24" s="5">
        <v>4</v>
      </c>
      <c r="BD24" s="217">
        <v>21</v>
      </c>
      <c r="BE24" s="217" t="s">
        <v>65</v>
      </c>
      <c r="BF24" s="217" t="s">
        <v>674</v>
      </c>
    </row>
    <row r="25" spans="1:58" ht="31" customHeight="1" thickTop="1">
      <c r="B25" s="827"/>
      <c r="C25" s="828"/>
      <c r="D25" s="393" t="s">
        <v>671</v>
      </c>
      <c r="E25" s="832" t="str">
        <f>IF(A24="","",VLOOKUP(A24,$BD$3:$BF$31,3,0))</f>
        <v>ディスタンス</v>
      </c>
      <c r="F25" s="832"/>
      <c r="G25" s="832"/>
      <c r="H25" s="832"/>
      <c r="I25" s="394" t="s">
        <v>672</v>
      </c>
      <c r="J25" s="4"/>
      <c r="K25" s="4"/>
      <c r="L25" s="4"/>
      <c r="M25" s="4"/>
      <c r="T25" s="13"/>
      <c r="U25" s="13"/>
      <c r="V25" s="13"/>
      <c r="W25"/>
      <c r="X25"/>
      <c r="Y25" s="837" t="str">
        <f>IF(X24="","",VLOOKUP(X24,$BD$3:$BF$31,3,0))</f>
        <v>東京スマッシュ
クラブ  (TSC)</v>
      </c>
      <c r="Z25" s="838"/>
      <c r="AA25" s="838"/>
      <c r="AB25" s="838"/>
      <c r="AC25" s="838"/>
      <c r="AD25" s="839"/>
      <c r="AE25"/>
      <c r="AF25"/>
      <c r="AG25" s="13"/>
      <c r="AH25" s="13"/>
      <c r="AI25" s="13"/>
      <c r="AJ25" s="39"/>
      <c r="AK25" s="13"/>
      <c r="AL25" s="13"/>
      <c r="AM25" s="13"/>
      <c r="AN25" s="4"/>
      <c r="AO25" s="4"/>
      <c r="AP25" s="4"/>
      <c r="AQ25" s="4"/>
      <c r="AR25" s="4"/>
      <c r="AS25" s="4"/>
      <c r="AT25" s="827"/>
      <c r="AU25" s="828"/>
      <c r="AV25" s="393" t="s">
        <v>669</v>
      </c>
      <c r="AW25" s="832" t="str">
        <f>IF(BB24="","",VLOOKUP(BB24,$BD$3:$BF$31,3,0))</f>
        <v>ディスタンス</v>
      </c>
      <c r="AX25" s="832"/>
      <c r="AY25" s="832"/>
      <c r="AZ25" s="832"/>
      <c r="BA25" s="394" t="s">
        <v>670</v>
      </c>
      <c r="BB25" s="5"/>
      <c r="BD25" s="217">
        <v>22</v>
      </c>
      <c r="BE25" s="217" t="s">
        <v>66</v>
      </c>
      <c r="BF25" s="217" t="s">
        <v>424</v>
      </c>
    </row>
    <row r="26" spans="1:58" ht="31" customHeight="1">
      <c r="J26" s="4"/>
      <c r="K26" s="4"/>
      <c r="L26" s="4"/>
      <c r="M26" s="4"/>
      <c r="N26" s="4"/>
      <c r="O26" s="4"/>
      <c r="P26" s="4"/>
      <c r="R26" s="13"/>
      <c r="S26" s="13"/>
      <c r="T26" s="13"/>
      <c r="U26" s="13"/>
      <c r="V26" s="13"/>
      <c r="AA26" s="13"/>
      <c r="AB26" s="461"/>
      <c r="AC26" s="13"/>
      <c r="AD26" s="13"/>
      <c r="AE26" s="13"/>
      <c r="AI26" s="13"/>
      <c r="AJ26" s="13"/>
      <c r="AK26" s="13"/>
      <c r="AL26" s="4"/>
      <c r="AM26" s="4"/>
      <c r="AN26" s="4"/>
      <c r="AO26" s="4"/>
      <c r="AP26" s="4"/>
      <c r="AQ26" s="4"/>
      <c r="AR26" s="4"/>
      <c r="AS26" s="4"/>
      <c r="BB26" s="5"/>
      <c r="BD26" s="217">
        <v>23</v>
      </c>
      <c r="BE26" s="217" t="s">
        <v>564</v>
      </c>
      <c r="BF26" s="217" t="s">
        <v>674</v>
      </c>
    </row>
    <row r="27" spans="1:58" ht="31" customHeight="1">
      <c r="J27" s="13"/>
      <c r="K27" s="13"/>
      <c r="L27" s="13"/>
      <c r="M27" s="13"/>
      <c r="N27" s="13"/>
      <c r="O27" s="13"/>
      <c r="P27" s="13"/>
      <c r="Q27" s="4"/>
      <c r="S27" s="13"/>
      <c r="T27" s="13"/>
      <c r="U27" s="13"/>
      <c r="V27" s="13"/>
      <c r="AA27" s="13"/>
      <c r="AB27" s="461"/>
      <c r="AC27" s="13"/>
      <c r="AD27" s="13"/>
      <c r="AE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BD27" s="217">
        <v>24</v>
      </c>
      <c r="BE27" s="228" t="s">
        <v>565</v>
      </c>
      <c r="BF27" s="217" t="s">
        <v>101</v>
      </c>
    </row>
    <row r="28" spans="1:58" ht="31" customHeight="1" thickBot="1">
      <c r="J28" s="13"/>
      <c r="K28" s="13"/>
      <c r="L28" s="13"/>
      <c r="M28" s="13"/>
      <c r="N28" s="13"/>
      <c r="O28" s="13"/>
      <c r="P28" s="13"/>
      <c r="Q28" s="460">
        <v>25</v>
      </c>
      <c r="R28" s="834" t="str">
        <f>IF(Q28="","",VLOOKUP(Q28,$BD$3:$BF$31,2,0))</f>
        <v>渡邊　剛</v>
      </c>
      <c r="S28" s="835"/>
      <c r="T28" s="835"/>
      <c r="U28" s="835"/>
      <c r="V28" s="835"/>
      <c r="W28" s="836"/>
      <c r="X28" s="459">
        <v>1</v>
      </c>
      <c r="Y28" s="55"/>
      <c r="Z28" s="55"/>
      <c r="AA28" s="55"/>
      <c r="AB28" s="462"/>
      <c r="AC28" s="463"/>
      <c r="AD28" s="463"/>
      <c r="AE28" s="464">
        <v>3</v>
      </c>
      <c r="AF28" s="834" t="str">
        <f>IF(AL28="","",VLOOKUP(AL28,$BD$3:$BF$31,2,0))</f>
        <v>藤井　和彦</v>
      </c>
      <c r="AG28" s="835"/>
      <c r="AH28" s="835"/>
      <c r="AI28" s="835"/>
      <c r="AJ28" s="835"/>
      <c r="AK28" s="836"/>
      <c r="AL28" s="460">
        <v>17</v>
      </c>
      <c r="AM28" s="13"/>
      <c r="AN28" s="13"/>
      <c r="AQ28" s="13"/>
      <c r="BD28" s="217">
        <v>25</v>
      </c>
      <c r="BE28" s="217" t="s">
        <v>566</v>
      </c>
      <c r="BF28" s="217" t="s">
        <v>567</v>
      </c>
    </row>
    <row r="29" spans="1:58" ht="31" customHeight="1" thickTop="1">
      <c r="J29" s="13"/>
      <c r="K29" s="13"/>
      <c r="L29" s="13"/>
      <c r="Q29" s="13"/>
      <c r="R29" s="837" t="str">
        <f>IF(Q28="","",VLOOKUP(Q28,$BD$3:$BF$31,3,0))</f>
        <v>シスコシステムズ</v>
      </c>
      <c r="S29" s="838"/>
      <c r="T29" s="838"/>
      <c r="U29" s="838"/>
      <c r="V29" s="838"/>
      <c r="W29" s="839"/>
      <c r="X29" s="840" t="s">
        <v>189</v>
      </c>
      <c r="Y29" s="840"/>
      <c r="Z29" s="840"/>
      <c r="AA29" s="840"/>
      <c r="AB29" s="840"/>
      <c r="AC29" s="840"/>
      <c r="AD29" s="840"/>
      <c r="AE29" s="840"/>
      <c r="AF29" s="837" t="str">
        <f>IF(AL28="","",VLOOKUP(AL28,$BD$3:$BF$31,3,0))</f>
        <v>東京スマッシュ
クラブ  (TSC)</v>
      </c>
      <c r="AG29" s="838"/>
      <c r="AH29" s="838"/>
      <c r="AI29" s="838"/>
      <c r="AJ29" s="838"/>
      <c r="AK29" s="839"/>
      <c r="AL29" s="13"/>
      <c r="AM29" s="13"/>
      <c r="AN29" s="13"/>
      <c r="AO29" s="13"/>
      <c r="AP29" s="13"/>
      <c r="AQ29" s="13"/>
      <c r="AR29" s="13"/>
      <c r="AS29" s="13"/>
      <c r="AT29" s="13"/>
      <c r="BD29" s="217">
        <v>26</v>
      </c>
      <c r="BE29" s="217" t="s">
        <v>553</v>
      </c>
      <c r="BF29" s="217" t="s">
        <v>674</v>
      </c>
    </row>
    <row r="30" spans="1:58">
      <c r="AL30" s="13"/>
      <c r="AM30" s="13"/>
      <c r="AN30" s="13"/>
      <c r="AO30" s="13"/>
      <c r="AP30" s="13"/>
      <c r="AQ30" s="13"/>
      <c r="AR30" s="13"/>
      <c r="AS30" s="13"/>
      <c r="BD30" s="217">
        <v>27</v>
      </c>
      <c r="BE30" s="228" t="s">
        <v>539</v>
      </c>
      <c r="BF30" s="217" t="s">
        <v>101</v>
      </c>
    </row>
    <row r="31" spans="1:58">
      <c r="BD31" s="217">
        <v>28</v>
      </c>
      <c r="BE31" s="217" t="s">
        <v>556</v>
      </c>
      <c r="BF31" s="217" t="s">
        <v>423</v>
      </c>
    </row>
    <row r="32" spans="1:58" ht="14">
      <c r="AL32" s="47"/>
      <c r="AM32" s="47"/>
    </row>
    <row r="33" spans="10:40">
      <c r="J33" s="48"/>
      <c r="K33" s="48"/>
      <c r="L33" s="48"/>
      <c r="M33" s="48"/>
      <c r="N33" s="48"/>
      <c r="O33" s="48"/>
      <c r="V33" s="13"/>
      <c r="W33" s="49"/>
      <c r="X33" s="49"/>
      <c r="Y33" s="49"/>
      <c r="Z33" s="49"/>
      <c r="AA33" s="49"/>
      <c r="AB33" s="49"/>
      <c r="AC33" s="49"/>
      <c r="AD33" s="88"/>
      <c r="AE33" s="88"/>
      <c r="AF33" s="50"/>
      <c r="AG33" s="51"/>
      <c r="AH33" s="4"/>
      <c r="AI33" s="36"/>
      <c r="AJ33" s="52"/>
      <c r="AK33" s="52"/>
      <c r="AL33" s="52"/>
      <c r="AM33" s="52"/>
      <c r="AN33" s="13"/>
    </row>
    <row r="34" spans="10:40">
      <c r="J34" s="48"/>
      <c r="K34" s="48"/>
      <c r="L34" s="48"/>
      <c r="M34" s="48"/>
      <c r="N34" s="48"/>
      <c r="O34" s="48"/>
    </row>
    <row r="35" spans="10:40">
      <c r="J35" s="53"/>
      <c r="K35" s="53"/>
      <c r="L35" s="51"/>
      <c r="M35" s="51"/>
      <c r="N35" s="54"/>
      <c r="O35" s="54"/>
    </row>
    <row r="36" spans="10:40">
      <c r="J36" s="833"/>
      <c r="K36" s="833"/>
      <c r="L36" s="833"/>
      <c r="M36" s="833"/>
      <c r="N36" s="833"/>
      <c r="O36" s="833"/>
    </row>
  </sheetData>
  <mergeCells count="74">
    <mergeCell ref="B9:C10"/>
    <mergeCell ref="D9:I9"/>
    <mergeCell ref="AT9:AU10"/>
    <mergeCell ref="F1:W1"/>
    <mergeCell ref="B3:C4"/>
    <mergeCell ref="D3:I3"/>
    <mergeCell ref="AT3:AU4"/>
    <mergeCell ref="B6:C7"/>
    <mergeCell ref="D6:I6"/>
    <mergeCell ref="AT6:AU7"/>
    <mergeCell ref="AV3:BA3"/>
    <mergeCell ref="E4:H4"/>
    <mergeCell ref="AW4:AZ4"/>
    <mergeCell ref="D5:I5"/>
    <mergeCell ref="AV5:BA5"/>
    <mergeCell ref="AV6:BA6"/>
    <mergeCell ref="E7:H7"/>
    <mergeCell ref="O7:S8"/>
    <mergeCell ref="AJ7:AN8"/>
    <mergeCell ref="AW7:AZ7"/>
    <mergeCell ref="AV9:BA9"/>
    <mergeCell ref="E10:H10"/>
    <mergeCell ref="AW10:AZ10"/>
    <mergeCell ref="Y10:AD10"/>
    <mergeCell ref="D11:I11"/>
    <mergeCell ref="AV11:BA11"/>
    <mergeCell ref="Y11:AD11"/>
    <mergeCell ref="B15:C16"/>
    <mergeCell ref="D15:I15"/>
    <mergeCell ref="AT15:AU16"/>
    <mergeCell ref="AV15:BA15"/>
    <mergeCell ref="E16:H16"/>
    <mergeCell ref="AW16:AZ16"/>
    <mergeCell ref="Y14:AD15"/>
    <mergeCell ref="B12:C13"/>
    <mergeCell ref="D12:I12"/>
    <mergeCell ref="AT12:AU13"/>
    <mergeCell ref="AV12:BA12"/>
    <mergeCell ref="E13:H13"/>
    <mergeCell ref="Q13:W14"/>
    <mergeCell ref="AF13:AL14"/>
    <mergeCell ref="AW13:AZ13"/>
    <mergeCell ref="B18:C19"/>
    <mergeCell ref="D18:I18"/>
    <mergeCell ref="AT18:AU19"/>
    <mergeCell ref="AV18:BA18"/>
    <mergeCell ref="E19:H19"/>
    <mergeCell ref="AW19:AZ19"/>
    <mergeCell ref="AV21:BA21"/>
    <mergeCell ref="E22:H22"/>
    <mergeCell ref="AW22:AZ22"/>
    <mergeCell ref="D17:I17"/>
    <mergeCell ref="AV17:BA17"/>
    <mergeCell ref="O20:S21"/>
    <mergeCell ref="AJ20:AN21"/>
    <mergeCell ref="B21:C22"/>
    <mergeCell ref="D21:I21"/>
    <mergeCell ref="AT21:AU22"/>
    <mergeCell ref="J36:O36"/>
    <mergeCell ref="D23:I23"/>
    <mergeCell ref="R28:W28"/>
    <mergeCell ref="AF28:AK28"/>
    <mergeCell ref="R29:W29"/>
    <mergeCell ref="X29:AE29"/>
    <mergeCell ref="AF29:AK29"/>
    <mergeCell ref="Y24:AD24"/>
    <mergeCell ref="Y25:AD25"/>
    <mergeCell ref="AV23:BA23"/>
    <mergeCell ref="B24:C25"/>
    <mergeCell ref="D24:I24"/>
    <mergeCell ref="AT24:AU25"/>
    <mergeCell ref="AV24:BA24"/>
    <mergeCell ref="E25:H25"/>
    <mergeCell ref="AW25:AZ25"/>
  </mergeCells>
  <phoneticPr fontId="4"/>
  <printOptions horizontalCentered="1"/>
  <pageMargins left="0.2" right="0.19685039370078741" top="0.43307086614173229" bottom="0.39370078740157483" header="0.15748031496062992" footer="0.31496062992125984"/>
  <pageSetup paperSize="9" scale="64" orientation="landscape" horizontalDpi="4294967293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P44"/>
  <sheetViews>
    <sheetView showGridLines="0" topLeftCell="B1" zoomScale="86" zoomScaleNormal="86" workbookViewId="0">
      <selection activeCell="O34" sqref="O34"/>
    </sheetView>
  </sheetViews>
  <sheetFormatPr defaultColWidth="9" defaultRowHeight="13"/>
  <cols>
    <col min="1" max="1" width="2.26953125" style="220" hidden="1" customWidth="1"/>
    <col min="2" max="12" width="3.36328125" style="220" customWidth="1"/>
    <col min="13" max="29" width="3.08984375" style="220" customWidth="1"/>
    <col min="30" max="30" width="8.08984375" style="220" customWidth="1"/>
    <col min="31" max="31" width="8.08984375" style="220" hidden="1" customWidth="1"/>
    <col min="32" max="32" width="12.7265625" style="220" hidden="1" customWidth="1"/>
    <col min="33" max="33" width="26" style="220" hidden="1" customWidth="1"/>
    <col min="34" max="37" width="8.08984375" style="220" customWidth="1"/>
    <col min="38" max="16384" width="9" style="220"/>
  </cols>
  <sheetData>
    <row r="1" spans="1:35" ht="21">
      <c r="A1" s="238"/>
      <c r="B1" s="240"/>
      <c r="C1" s="240"/>
      <c r="D1" s="241" t="s">
        <v>445</v>
      </c>
      <c r="E1" s="240"/>
      <c r="F1" s="234"/>
      <c r="G1" s="235"/>
      <c r="H1" s="242"/>
      <c r="I1" s="242"/>
      <c r="J1" s="242"/>
      <c r="K1" s="237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42"/>
      <c r="W1" s="242"/>
      <c r="X1" s="242"/>
      <c r="Y1" s="242"/>
      <c r="Z1" s="242"/>
      <c r="AA1" s="242"/>
      <c r="AB1" s="242"/>
      <c r="AC1"/>
      <c r="AD1"/>
      <c r="AE1"/>
    </row>
    <row r="2" spans="1:35" ht="36.75" customHeight="1">
      <c r="A2" s="238"/>
      <c r="B2" s="240"/>
      <c r="C2" s="240"/>
      <c r="D2" s="240"/>
      <c r="E2" s="240"/>
      <c r="F2" s="234"/>
      <c r="G2" s="235"/>
      <c r="H2" s="242"/>
      <c r="I2" s="242"/>
      <c r="J2" s="242"/>
      <c r="K2" s="237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42"/>
      <c r="W2" s="242"/>
      <c r="X2" s="242"/>
      <c r="Y2" s="242"/>
      <c r="Z2" s="242"/>
      <c r="AA2" s="242"/>
      <c r="AB2" s="242"/>
      <c r="AC2"/>
      <c r="AD2"/>
      <c r="AE2"/>
    </row>
    <row r="3" spans="1:35" ht="20.149999999999999" customHeight="1" thickBot="1">
      <c r="A3" s="226">
        <v>1</v>
      </c>
      <c r="B3" s="858" t="s">
        <v>446</v>
      </c>
      <c r="C3" s="859"/>
      <c r="D3" s="862" t="str">
        <f>IF(A3="","",VLOOKUP(A3,$AE$3:$AG$19,2,0))</f>
        <v>伊東　一浩</v>
      </c>
      <c r="E3" s="863"/>
      <c r="F3" s="863"/>
      <c r="G3" s="863"/>
      <c r="H3" s="863"/>
      <c r="I3" s="864"/>
      <c r="J3" s="242"/>
      <c r="K3" s="237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42"/>
      <c r="W3" s="242"/>
      <c r="X3" s="242"/>
      <c r="Y3" s="242"/>
      <c r="Z3" s="242"/>
      <c r="AA3"/>
      <c r="AB3"/>
      <c r="AC3"/>
      <c r="AD3"/>
      <c r="AE3" s="221" t="s">
        <v>204</v>
      </c>
      <c r="AF3" s="221" t="s">
        <v>254</v>
      </c>
      <c r="AG3" s="222" t="s">
        <v>416</v>
      </c>
    </row>
    <row r="4" spans="1:35" ht="20.149999999999999" customHeight="1" thickTop="1">
      <c r="A4" s="238"/>
      <c r="B4" s="860"/>
      <c r="C4" s="861"/>
      <c r="D4" s="865" t="str">
        <f>IF(A3="","",VLOOKUP(A3,$AE$3:$AG$19,3,0))</f>
        <v>レインボー（東京）</v>
      </c>
      <c r="E4" s="866"/>
      <c r="F4" s="866"/>
      <c r="G4" s="866"/>
      <c r="H4" s="866"/>
      <c r="I4" s="867"/>
      <c r="J4" s="466"/>
      <c r="K4" s="467">
        <v>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218">
        <v>1</v>
      </c>
      <c r="AF4" s="217" t="s">
        <v>384</v>
      </c>
      <c r="AG4" s="215" t="s">
        <v>419</v>
      </c>
    </row>
    <row r="5" spans="1:35" ht="20.149999999999999" customHeight="1" thickBot="1">
      <c r="A5" s="238"/>
      <c r="D5" s="868" t="s">
        <v>447</v>
      </c>
      <c r="E5" s="868"/>
      <c r="F5" s="868"/>
      <c r="G5" s="868"/>
      <c r="H5" s="868"/>
      <c r="I5" s="868"/>
      <c r="J5" s="244"/>
      <c r="K5" s="468"/>
      <c r="L5"/>
      <c r="M5" t="s">
        <v>729</v>
      </c>
      <c r="N5"/>
      <c r="O5"/>
      <c r="P5"/>
      <c r="Q5"/>
      <c r="X5" s="57"/>
      <c r="Y5" s="57"/>
      <c r="Z5" s="57"/>
      <c r="AA5"/>
      <c r="AB5"/>
      <c r="AC5"/>
      <c r="AD5"/>
      <c r="AE5" s="227">
        <v>2</v>
      </c>
      <c r="AF5" s="228" t="s">
        <v>390</v>
      </c>
      <c r="AG5" s="130" t="s">
        <v>422</v>
      </c>
      <c r="AH5"/>
      <c r="AI5"/>
    </row>
    <row r="6" spans="1:35" ht="20.149999999999999" customHeight="1" thickTop="1">
      <c r="D6" s="869"/>
      <c r="E6" s="869"/>
      <c r="F6" s="869"/>
      <c r="G6" s="869"/>
      <c r="H6" s="869"/>
      <c r="I6" s="869"/>
      <c r="J6" s="244"/>
      <c r="K6" s="107"/>
      <c r="L6" s="466"/>
      <c r="M6" s="466"/>
      <c r="N6" s="474">
        <v>1</v>
      </c>
      <c r="O6"/>
      <c r="P6"/>
      <c r="Q6"/>
      <c r="AA6"/>
      <c r="AB6"/>
      <c r="AC6"/>
      <c r="AD6"/>
      <c r="AE6" s="227">
        <v>3</v>
      </c>
      <c r="AF6" s="228" t="s">
        <v>392</v>
      </c>
      <c r="AG6" s="130" t="s">
        <v>422</v>
      </c>
      <c r="AH6"/>
      <c r="AI6"/>
    </row>
    <row r="7" spans="1:35" ht="20.149999999999999" customHeight="1">
      <c r="A7" s="226">
        <v>10</v>
      </c>
      <c r="B7" s="858" t="s">
        <v>448</v>
      </c>
      <c r="C7" s="859"/>
      <c r="D7" s="862" t="str">
        <f>IF(A7="","",VLOOKUP(A7,$AE$3:$AG$19,2,0))</f>
        <v>藤本　慧子</v>
      </c>
      <c r="E7" s="863"/>
      <c r="F7" s="863"/>
      <c r="G7" s="863"/>
      <c r="H7" s="863"/>
      <c r="I7" s="864"/>
      <c r="J7" s="245"/>
      <c r="K7" s="270">
        <v>2</v>
      </c>
      <c r="L7" s="244"/>
      <c r="M7" s="244"/>
      <c r="N7" s="107"/>
      <c r="O7"/>
      <c r="P7"/>
      <c r="Q7"/>
      <c r="S7"/>
      <c r="T7"/>
      <c r="U7" s="247"/>
      <c r="V7"/>
      <c r="W7"/>
      <c r="X7"/>
      <c r="Y7"/>
      <c r="Z7"/>
      <c r="AA7"/>
      <c r="AB7"/>
      <c r="AC7"/>
      <c r="AD7"/>
      <c r="AE7" s="227">
        <v>4</v>
      </c>
      <c r="AF7" s="228" t="s">
        <v>394</v>
      </c>
      <c r="AG7" s="130" t="s">
        <v>422</v>
      </c>
    </row>
    <row r="8" spans="1:35" ht="20.149999999999999" customHeight="1">
      <c r="B8" s="860"/>
      <c r="C8" s="861"/>
      <c r="D8" s="715" t="str">
        <f>IF(A7="","",VLOOKUP(A7,$AE$3:$AG$19,3,0))</f>
        <v>東京スマッシュ
クラブ  (TSC)</v>
      </c>
      <c r="E8" s="736"/>
      <c r="F8" s="736"/>
      <c r="G8" s="736"/>
      <c r="H8" s="736"/>
      <c r="I8" s="716"/>
      <c r="J8"/>
      <c r="K8"/>
      <c r="L8" s="244"/>
      <c r="M8" s="244"/>
      <c r="N8" s="107"/>
      <c r="O8"/>
      <c r="P8"/>
      <c r="Q8"/>
      <c r="S8"/>
      <c r="T8"/>
      <c r="U8"/>
      <c r="V8"/>
      <c r="W8"/>
      <c r="X8"/>
      <c r="Y8"/>
      <c r="Z8"/>
      <c r="AA8"/>
      <c r="AB8"/>
      <c r="AC8"/>
      <c r="AD8"/>
      <c r="AE8" s="227">
        <v>5</v>
      </c>
      <c r="AF8" s="228" t="s">
        <v>396</v>
      </c>
      <c r="AG8" s="130" t="s">
        <v>422</v>
      </c>
    </row>
    <row r="9" spans="1:35" ht="20.149999999999999" customHeight="1" thickBot="1">
      <c r="B9" s="248"/>
      <c r="C9" s="248"/>
      <c r="D9" s="249"/>
      <c r="E9" s="249"/>
      <c r="F9" s="249"/>
      <c r="G9" s="249"/>
      <c r="H9" s="249"/>
      <c r="I9" s="249"/>
      <c r="J9" s="870" t="s">
        <v>449</v>
      </c>
      <c r="K9" s="870"/>
      <c r="L9" s="870"/>
      <c r="M9" s="870"/>
      <c r="N9" s="87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 s="227">
        <v>6</v>
      </c>
      <c r="AF9" s="228" t="s">
        <v>398</v>
      </c>
      <c r="AG9" s="130" t="s">
        <v>422</v>
      </c>
    </row>
    <row r="10" spans="1:35" ht="20.149999999999999" customHeight="1" thickTop="1">
      <c r="D10" s="250"/>
      <c r="E10" s="250"/>
      <c r="F10" s="250"/>
      <c r="G10" s="250"/>
      <c r="H10" s="250"/>
      <c r="I10" s="250"/>
      <c r="J10" s="870"/>
      <c r="K10" s="870"/>
      <c r="L10" s="870"/>
      <c r="M10" s="870"/>
      <c r="N10" s="870"/>
      <c r="O10" s="476"/>
      <c r="P10" s="466"/>
      <c r="Q10" s="474">
        <v>0</v>
      </c>
      <c r="R10"/>
      <c r="S10"/>
      <c r="T10"/>
      <c r="W10"/>
      <c r="X10"/>
      <c r="Y10"/>
      <c r="Z10"/>
      <c r="AA10"/>
      <c r="AB10"/>
      <c r="AC10"/>
      <c r="AD10"/>
      <c r="AE10" s="218">
        <v>7</v>
      </c>
      <c r="AF10" s="217" t="s">
        <v>379</v>
      </c>
      <c r="AG10" s="215" t="s">
        <v>423</v>
      </c>
    </row>
    <row r="11" spans="1:35" ht="20.149999999999999" customHeight="1">
      <c r="A11" s="226">
        <v>11</v>
      </c>
      <c r="B11" s="858" t="s">
        <v>450</v>
      </c>
      <c r="C11" s="859"/>
      <c r="D11" s="862" t="str">
        <f>IF(A11="","",VLOOKUP(A11,$AE$3:$AG$19,2,0))</f>
        <v>柾谷はつ子</v>
      </c>
      <c r="E11" s="863"/>
      <c r="F11" s="863"/>
      <c r="G11" s="863"/>
      <c r="H11" s="863"/>
      <c r="I11" s="864"/>
      <c r="J11"/>
      <c r="K11"/>
      <c r="L11" s="244"/>
      <c r="M11" s="244"/>
      <c r="N11" s="244"/>
      <c r="O11" s="477"/>
      <c r="P11" s="244"/>
      <c r="Q11" s="107"/>
      <c r="R11"/>
      <c r="S11"/>
      <c r="T11"/>
      <c r="W11"/>
      <c r="X11"/>
      <c r="Y11"/>
      <c r="Z11"/>
      <c r="AA11"/>
      <c r="AB11"/>
      <c r="AC11"/>
      <c r="AD11"/>
      <c r="AE11" s="218">
        <v>8</v>
      </c>
      <c r="AF11" s="217" t="s">
        <v>381</v>
      </c>
      <c r="AG11" s="215" t="s">
        <v>423</v>
      </c>
    </row>
    <row r="12" spans="1:35" ht="20.149999999999999" customHeight="1">
      <c r="B12" s="860"/>
      <c r="C12" s="861"/>
      <c r="D12" s="715" t="str">
        <f>IF(A11="","",VLOOKUP(A11,$AE$3:$AG$19,3,0))</f>
        <v>ラポール卓友会</v>
      </c>
      <c r="E12" s="736"/>
      <c r="F12" s="736"/>
      <c r="G12" s="736"/>
      <c r="H12" s="736"/>
      <c r="I12" s="716"/>
      <c r="J12" s="243"/>
      <c r="K12" s="264">
        <v>0</v>
      </c>
      <c r="L12" s="244"/>
      <c r="M12" s="244"/>
      <c r="N12" s="244"/>
      <c r="O12" s="477"/>
      <c r="P12" s="244"/>
      <c r="Q12" s="107"/>
      <c r="R12"/>
      <c r="S12"/>
      <c r="T12"/>
      <c r="U12" s="248"/>
      <c r="V12" s="248"/>
      <c r="W12"/>
      <c r="X12"/>
      <c r="Y12"/>
      <c r="Z12"/>
      <c r="AA12"/>
      <c r="AB12"/>
      <c r="AC12"/>
      <c r="AD12"/>
      <c r="AE12" s="218">
        <v>9</v>
      </c>
      <c r="AF12" s="217" t="s">
        <v>369</v>
      </c>
      <c r="AG12" s="215" t="s">
        <v>424</v>
      </c>
    </row>
    <row r="13" spans="1:35" ht="20.149999999999999" customHeight="1" thickBot="1">
      <c r="B13" s="248"/>
      <c r="C13" s="248"/>
      <c r="D13" s="868" t="s">
        <v>451</v>
      </c>
      <c r="E13" s="868"/>
      <c r="F13" s="868"/>
      <c r="G13" s="868"/>
      <c r="H13" s="868"/>
      <c r="I13" s="868"/>
      <c r="J13" s="244"/>
      <c r="K13" s="107"/>
      <c r="L13" s="244"/>
      <c r="M13" s="244"/>
      <c r="N13" s="475">
        <v>1</v>
      </c>
      <c r="O13" s="477"/>
      <c r="P13" s="244"/>
      <c r="Q13" s="107"/>
      <c r="R13"/>
      <c r="S13"/>
      <c r="T13"/>
      <c r="W13"/>
      <c r="X13"/>
      <c r="Y13"/>
      <c r="Z13"/>
      <c r="AA13"/>
      <c r="AB13"/>
      <c r="AC13"/>
      <c r="AD13"/>
      <c r="AE13" s="218">
        <v>10</v>
      </c>
      <c r="AF13" s="217" t="s">
        <v>375</v>
      </c>
      <c r="AG13" s="215" t="s">
        <v>424</v>
      </c>
    </row>
    <row r="14" spans="1:35" ht="20.149999999999999" customHeight="1" thickTop="1">
      <c r="D14" s="869"/>
      <c r="E14" s="869"/>
      <c r="F14" s="869"/>
      <c r="G14" s="869"/>
      <c r="H14" s="869"/>
      <c r="I14" s="869"/>
      <c r="J14" s="244"/>
      <c r="K14" s="468"/>
      <c r="L14" s="466"/>
      <c r="M14" s="466"/>
      <c r="N14" s="466"/>
      <c r="O14" s="244"/>
      <c r="P14" s="244"/>
      <c r="Q14" s="107"/>
      <c r="R14"/>
      <c r="S14"/>
      <c r="T14"/>
      <c r="W14"/>
      <c r="X14"/>
      <c r="Y14"/>
      <c r="Z14"/>
      <c r="AA14"/>
      <c r="AB14"/>
      <c r="AC14"/>
      <c r="AD14"/>
      <c r="AE14" s="218">
        <v>11</v>
      </c>
      <c r="AF14" s="217" t="s">
        <v>377</v>
      </c>
      <c r="AG14" s="215" t="s">
        <v>429</v>
      </c>
    </row>
    <row r="15" spans="1:35" ht="20.149999999999999" customHeight="1" thickBot="1">
      <c r="A15" s="226">
        <v>5</v>
      </c>
      <c r="B15" s="858" t="s">
        <v>452</v>
      </c>
      <c r="C15" s="859"/>
      <c r="D15" s="862" t="str">
        <f>IF(A15="","",VLOOKUP(A15,$AE$3:$AG$19,2,0))</f>
        <v>三澤　叶夢</v>
      </c>
      <c r="E15" s="863"/>
      <c r="F15" s="863"/>
      <c r="G15" s="863"/>
      <c r="H15" s="863"/>
      <c r="I15" s="864"/>
      <c r="J15" s="469"/>
      <c r="K15" s="470">
        <v>3</v>
      </c>
      <c r="L15"/>
      <c r="M15"/>
      <c r="N15"/>
      <c r="O15" s="244"/>
      <c r="P15" s="244"/>
      <c r="Q15" s="107"/>
      <c r="R15"/>
      <c r="S15"/>
      <c r="T15"/>
      <c r="W15"/>
      <c r="X15"/>
      <c r="Y15"/>
      <c r="Z15"/>
      <c r="AA15"/>
      <c r="AB15"/>
      <c r="AC15"/>
      <c r="AD15"/>
      <c r="AE15" s="218">
        <v>12</v>
      </c>
      <c r="AF15" s="217" t="s">
        <v>386</v>
      </c>
      <c r="AG15" s="215" t="s">
        <v>419</v>
      </c>
    </row>
    <row r="16" spans="1:35" ht="20.149999999999999" customHeight="1" thickTop="1">
      <c r="B16" s="860"/>
      <c r="C16" s="861"/>
      <c r="D16" s="715" t="str">
        <f>IF(A15="","",VLOOKUP(A15,$AE$3:$AG$19,3,0))</f>
        <v>宮城県障害者
卓球協会</v>
      </c>
      <c r="E16" s="736"/>
      <c r="F16" s="736"/>
      <c r="G16" s="736"/>
      <c r="H16" s="736"/>
      <c r="I16" s="716"/>
      <c r="J16"/>
      <c r="K16"/>
      <c r="L16"/>
      <c r="M16"/>
      <c r="N16"/>
      <c r="O16" s="244"/>
      <c r="P16" s="244"/>
      <c r="Q16" s="107"/>
      <c r="R16"/>
      <c r="S16"/>
      <c r="T16"/>
      <c r="U16"/>
      <c r="V16"/>
      <c r="W16"/>
      <c r="X16"/>
      <c r="Y16"/>
      <c r="Z16"/>
      <c r="AA16"/>
      <c r="AB16"/>
      <c r="AC16"/>
      <c r="AD16"/>
      <c r="AE16" s="218">
        <v>13</v>
      </c>
      <c r="AF16" s="217" t="s">
        <v>388</v>
      </c>
      <c r="AG16" s="215" t="s">
        <v>433</v>
      </c>
    </row>
    <row r="17" spans="1:42" ht="20.149999999999999" customHeight="1" thickBot="1">
      <c r="B17" s="248"/>
      <c r="C17" s="248"/>
      <c r="D17" s="249"/>
      <c r="E17" s="249"/>
      <c r="F17" s="249"/>
      <c r="G17" s="249"/>
      <c r="H17" s="249"/>
      <c r="I17" s="249"/>
      <c r="J17"/>
      <c r="K17"/>
      <c r="L17"/>
      <c r="M17" s="870" t="s">
        <v>453</v>
      </c>
      <c r="N17" s="870"/>
      <c r="O17" s="870"/>
      <c r="P17" s="870"/>
      <c r="Q17" s="871"/>
      <c r="R17"/>
      <c r="S17"/>
      <c r="T17" s="872" t="str">
        <f>IF(Z17="","",VLOOKUP(Z17,$AE$3:$AG$19,2,0))</f>
        <v>柴崎　文仁</v>
      </c>
      <c r="U17" s="873"/>
      <c r="V17" s="873"/>
      <c r="W17" s="873"/>
      <c r="X17" s="873"/>
      <c r="Y17" s="874"/>
      <c r="Z17" s="251">
        <v>2</v>
      </c>
      <c r="AA17"/>
      <c r="AB17" s="244"/>
      <c r="AC17"/>
      <c r="AD17"/>
      <c r="AE17" s="218">
        <v>14</v>
      </c>
      <c r="AF17" s="217" t="s">
        <v>372</v>
      </c>
      <c r="AG17" s="215" t="s">
        <v>424</v>
      </c>
    </row>
    <row r="18" spans="1:42" ht="20.149999999999999" customHeight="1" thickTop="1">
      <c r="D18" s="250"/>
      <c r="E18" s="250"/>
      <c r="F18" s="250"/>
      <c r="G18" s="250"/>
      <c r="H18" s="250"/>
      <c r="I18" s="250"/>
      <c r="J18"/>
      <c r="K18"/>
      <c r="L18"/>
      <c r="M18" s="870"/>
      <c r="N18" s="870"/>
      <c r="O18" s="870"/>
      <c r="P18" s="870"/>
      <c r="Q18" s="870"/>
      <c r="R18" s="476"/>
      <c r="S18" s="471"/>
      <c r="T18" s="875" t="str">
        <f>IF(Z17="","",VLOOKUP(Z17,$AE$3:$AG$19,3,0))</f>
        <v>宮城県障害者
卓球協会</v>
      </c>
      <c r="U18" s="876"/>
      <c r="V18" s="876"/>
      <c r="W18" s="876"/>
      <c r="X18" s="876"/>
      <c r="Y18" s="877"/>
      <c r="AC18"/>
      <c r="AD18"/>
      <c r="AE18" s="218">
        <v>15</v>
      </c>
      <c r="AF18" s="217" t="s">
        <v>434</v>
      </c>
      <c r="AG18" s="215" t="s">
        <v>435</v>
      </c>
    </row>
    <row r="19" spans="1:42" ht="20.149999999999999" customHeight="1">
      <c r="A19" s="226">
        <v>8</v>
      </c>
      <c r="B19" s="858" t="s">
        <v>454</v>
      </c>
      <c r="C19" s="859"/>
      <c r="D19" s="862" t="str">
        <f>IF(A19="","",VLOOKUP(A19,$AE$3:$AG$19,2,0))</f>
        <v>上田　大介</v>
      </c>
      <c r="E19" s="863"/>
      <c r="F19" s="863"/>
      <c r="G19" s="863"/>
      <c r="H19" s="863"/>
      <c r="I19" s="864"/>
      <c r="J19"/>
      <c r="K19"/>
      <c r="L19"/>
      <c r="M19"/>
      <c r="N19"/>
      <c r="O19" s="252"/>
      <c r="P19" s="252"/>
      <c r="Q19" s="252"/>
      <c r="R19" s="477"/>
      <c r="S19" s="244"/>
      <c r="T19"/>
      <c r="U19"/>
      <c r="V19"/>
      <c r="W19"/>
      <c r="AC19"/>
      <c r="AD19"/>
      <c r="AE19" s="218">
        <v>16</v>
      </c>
      <c r="AF19" s="217" t="s">
        <v>400</v>
      </c>
      <c r="AG19" s="215" t="s">
        <v>436</v>
      </c>
    </row>
    <row r="20" spans="1:42" ht="20.149999999999999" customHeight="1">
      <c r="B20" s="860"/>
      <c r="C20" s="861"/>
      <c r="D20" s="715" t="str">
        <f>IF(A19="","",VLOOKUP(A19,$AE$3:$AG$19,3,0))</f>
        <v>飛天</v>
      </c>
      <c r="E20" s="736"/>
      <c r="F20" s="736"/>
      <c r="G20" s="736"/>
      <c r="H20" s="736"/>
      <c r="I20" s="716"/>
      <c r="J20" s="243"/>
      <c r="K20" s="264">
        <v>0</v>
      </c>
      <c r="L20"/>
      <c r="M20"/>
      <c r="N20"/>
      <c r="O20" s="252"/>
      <c r="P20" s="252"/>
      <c r="Q20" s="252"/>
      <c r="R20" s="477"/>
      <c r="S20" s="244"/>
      <c r="T20"/>
      <c r="AC20"/>
      <c r="AD20"/>
      <c r="AE20"/>
    </row>
    <row r="21" spans="1:42" ht="20.149999999999999" customHeight="1" thickBot="1">
      <c r="B21" s="248"/>
      <c r="C21" s="248"/>
      <c r="D21" s="868" t="s">
        <v>455</v>
      </c>
      <c r="E21" s="868"/>
      <c r="F21" s="868"/>
      <c r="G21" s="868"/>
      <c r="H21" s="868"/>
      <c r="I21" s="868"/>
      <c r="J21" s="244"/>
      <c r="K21" s="107"/>
      <c r="L21"/>
      <c r="M21"/>
      <c r="N21"/>
      <c r="O21" s="252"/>
      <c r="P21" s="252"/>
      <c r="Q21" s="252"/>
      <c r="R21" s="477"/>
      <c r="S21" s="244"/>
      <c r="T21"/>
      <c r="AC21"/>
      <c r="AD21"/>
      <c r="AE21"/>
    </row>
    <row r="22" spans="1:42" ht="20.149999999999999" customHeight="1" thickTop="1">
      <c r="B22" s="248"/>
      <c r="C22" s="248"/>
      <c r="D22" s="869"/>
      <c r="E22" s="869"/>
      <c r="F22" s="869"/>
      <c r="G22" s="869"/>
      <c r="H22" s="869"/>
      <c r="I22" s="869"/>
      <c r="J22" s="244"/>
      <c r="K22" s="468"/>
      <c r="L22" s="466"/>
      <c r="M22" s="466"/>
      <c r="N22" s="474">
        <v>0</v>
      </c>
      <c r="O22" s="252"/>
      <c r="P22" s="252"/>
      <c r="Q22" s="252"/>
      <c r="R22" s="477"/>
      <c r="S22" s="244"/>
      <c r="T22"/>
      <c r="AC22"/>
      <c r="AD22"/>
      <c r="AE22"/>
    </row>
    <row r="23" spans="1:42" ht="20.149999999999999" customHeight="1" thickBot="1">
      <c r="A23" s="226">
        <v>4</v>
      </c>
      <c r="B23" s="858" t="s">
        <v>456</v>
      </c>
      <c r="C23" s="859"/>
      <c r="D23" s="862" t="str">
        <f>IF(A23="","",VLOOKUP(A23,$AE$3:$AG$19,2,0))</f>
        <v>鈴木　安彦　</v>
      </c>
      <c r="E23" s="863"/>
      <c r="F23" s="863"/>
      <c r="G23" s="863"/>
      <c r="H23" s="863"/>
      <c r="I23" s="864"/>
      <c r="J23" s="469"/>
      <c r="K23" s="470">
        <v>3</v>
      </c>
      <c r="L23" s="244"/>
      <c r="M23" s="244"/>
      <c r="N23" s="107"/>
      <c r="O23" s="252"/>
      <c r="P23" s="252"/>
      <c r="Q23" s="252"/>
      <c r="R23" s="477"/>
      <c r="S23" s="244"/>
      <c r="T23"/>
      <c r="AC23"/>
      <c r="AD23"/>
      <c r="AE23"/>
      <c r="AF23"/>
      <c r="AG23"/>
      <c r="AH23"/>
      <c r="AI23" s="235"/>
      <c r="AJ23" s="254"/>
      <c r="AK23" s="254"/>
      <c r="AL23" s="254"/>
      <c r="AM23" s="254"/>
      <c r="AN23" s="237"/>
      <c r="AO23" s="248"/>
      <c r="AP23" s="248"/>
    </row>
    <row r="24" spans="1:42" ht="20.149999999999999" customHeight="1" thickTop="1">
      <c r="B24" s="860"/>
      <c r="C24" s="861"/>
      <c r="D24" s="715" t="str">
        <f>IF(A23="","",VLOOKUP(A23,$AE$3:$AG$19,3,0))</f>
        <v>宮城県障害者
卓球協会</v>
      </c>
      <c r="E24" s="736"/>
      <c r="F24" s="736"/>
      <c r="G24" s="736"/>
      <c r="H24" s="736"/>
      <c r="I24" s="716"/>
      <c r="J24"/>
      <c r="K24"/>
      <c r="L24" s="244"/>
      <c r="M24" s="244"/>
      <c r="N24" s="107"/>
      <c r="O24" s="252"/>
      <c r="P24" s="252"/>
      <c r="Q24" s="252"/>
      <c r="R24" s="477"/>
      <c r="S24" s="244"/>
      <c r="T24"/>
      <c r="AC24"/>
      <c r="AD24"/>
      <c r="AE24"/>
    </row>
    <row r="25" spans="1:42" ht="20.149999999999999" customHeight="1" thickBot="1">
      <c r="J25" s="870" t="s">
        <v>457</v>
      </c>
      <c r="K25" s="870"/>
      <c r="L25" s="870"/>
      <c r="M25" s="870"/>
      <c r="N25" s="871"/>
      <c r="O25" s="252"/>
      <c r="P25" s="252"/>
      <c r="Q25" s="435">
        <v>3</v>
      </c>
      <c r="R25" s="477"/>
      <c r="S25" s="244"/>
      <c r="T25"/>
      <c r="AC25"/>
      <c r="AD25"/>
      <c r="AE25"/>
    </row>
    <row r="26" spans="1:42" ht="20.149999999999999" customHeight="1" thickTop="1">
      <c r="J26" s="870"/>
      <c r="K26" s="870"/>
      <c r="L26" s="870"/>
      <c r="M26" s="870"/>
      <c r="N26" s="870"/>
      <c r="O26" s="472"/>
      <c r="P26" s="473"/>
      <c r="Q26" s="473"/>
      <c r="AC26"/>
      <c r="AD26"/>
      <c r="AE26"/>
    </row>
    <row r="27" spans="1:42" ht="20.149999999999999" customHeight="1">
      <c r="A27" s="226">
        <v>6</v>
      </c>
      <c r="B27" s="858" t="s">
        <v>458</v>
      </c>
      <c r="C27" s="859"/>
      <c r="D27" s="862" t="str">
        <f>IF(A27="","",VLOOKUP(A27,$AE$3:$AG$19,2,0))</f>
        <v>川前　智典</v>
      </c>
      <c r="E27" s="863"/>
      <c r="F27" s="863"/>
      <c r="G27" s="863"/>
      <c r="H27" s="863"/>
      <c r="I27" s="864"/>
      <c r="L27" s="244"/>
      <c r="M27" s="244"/>
      <c r="N27" s="244"/>
      <c r="O27" s="478"/>
      <c r="P27" s="252"/>
      <c r="Q27" s="252"/>
      <c r="R27" s="48"/>
      <c r="S27" s="48"/>
      <c r="T27" s="250" t="s">
        <v>459</v>
      </c>
      <c r="U27" s="250"/>
      <c r="V27" s="250"/>
    </row>
    <row r="28" spans="1:42" ht="20.149999999999999" customHeight="1">
      <c r="B28" s="860"/>
      <c r="C28" s="861"/>
      <c r="D28" s="715" t="str">
        <f>IF(A27="","",VLOOKUP(A27,$AE$3:$AG$19,3,0))</f>
        <v>宮城県障害者
卓球協会</v>
      </c>
      <c r="E28" s="736"/>
      <c r="F28" s="736"/>
      <c r="G28" s="736"/>
      <c r="H28" s="736"/>
      <c r="I28" s="716"/>
      <c r="J28" s="243"/>
      <c r="K28" s="264">
        <v>0</v>
      </c>
      <c r="L28" s="244"/>
      <c r="M28" s="244"/>
      <c r="N28" s="244"/>
      <c r="O28" s="477"/>
      <c r="P28" s="252"/>
      <c r="Q28" s="252"/>
      <c r="S28" s="256">
        <v>4</v>
      </c>
      <c r="T28" s="862" t="str">
        <f>IF(S28="","",VLOOKUP(S28,$AE$3:$AG$19,2,0))</f>
        <v>鈴木　安彦　</v>
      </c>
      <c r="U28" s="863"/>
      <c r="V28" s="863"/>
      <c r="W28" s="863"/>
      <c r="X28" s="863"/>
      <c r="Y28" s="864"/>
      <c r="Z28"/>
    </row>
    <row r="29" spans="1:42" ht="20.149999999999999" customHeight="1" thickBot="1">
      <c r="B29" s="248"/>
      <c r="C29" s="248"/>
      <c r="D29" s="868" t="s">
        <v>460</v>
      </c>
      <c r="E29" s="868"/>
      <c r="F29" s="868"/>
      <c r="G29" s="868"/>
      <c r="H29" s="868"/>
      <c r="I29" s="868"/>
      <c r="J29" s="244"/>
      <c r="K29" s="107"/>
      <c r="L29" s="244"/>
      <c r="M29" s="244"/>
      <c r="N29" s="475">
        <v>3</v>
      </c>
      <c r="O29" s="477"/>
      <c r="P29" s="252"/>
      <c r="Q29" s="252"/>
      <c r="T29" s="715" t="str">
        <f>IF(S28="","",VLOOKUP(S28,$AE$3:$AG$19,3,0))</f>
        <v>宮城県障害者
卓球協会</v>
      </c>
      <c r="U29" s="736"/>
      <c r="V29" s="736"/>
      <c r="W29" s="736"/>
      <c r="X29" s="736"/>
      <c r="Y29" s="716"/>
    </row>
    <row r="30" spans="1:42" ht="20.149999999999999" customHeight="1" thickTop="1">
      <c r="B30" s="248"/>
      <c r="C30" s="248"/>
      <c r="D30" s="869"/>
      <c r="E30" s="869"/>
      <c r="F30" s="869"/>
      <c r="G30" s="869"/>
      <c r="H30" s="869"/>
      <c r="I30" s="869"/>
      <c r="J30" s="244"/>
      <c r="K30" s="468"/>
      <c r="L30" s="472"/>
      <c r="M30" s="466"/>
      <c r="N30" s="473"/>
      <c r="Q30" s="481" t="s">
        <v>730</v>
      </c>
      <c r="V30" s="252"/>
      <c r="W30" s="479"/>
    </row>
    <row r="31" spans="1:42" ht="20.149999999999999" customHeight="1" thickBot="1">
      <c r="A31" s="226">
        <v>2</v>
      </c>
      <c r="B31" s="858" t="s">
        <v>461</v>
      </c>
      <c r="C31" s="859"/>
      <c r="D31" s="862" t="str">
        <f>IF(A31="","",VLOOKUP(A31,$AE$3:$AG$19,2,0))</f>
        <v>柴崎　文仁</v>
      </c>
      <c r="E31" s="863"/>
      <c r="F31" s="863"/>
      <c r="G31" s="863"/>
      <c r="H31" s="863"/>
      <c r="I31" s="864"/>
      <c r="J31" s="469"/>
      <c r="K31" s="470">
        <v>3</v>
      </c>
      <c r="P31" s="862" t="str">
        <f>IF(V31="","",VLOOKUP(V31,$AE$3:$AG$19,2,0))</f>
        <v>伊東　一浩</v>
      </c>
      <c r="Q31" s="863"/>
      <c r="R31" s="863"/>
      <c r="S31" s="863"/>
      <c r="T31" s="863"/>
      <c r="U31" s="864"/>
      <c r="V31" s="258">
        <v>1</v>
      </c>
      <c r="W31" s="480">
        <v>4</v>
      </c>
      <c r="X31" s="862" t="str">
        <f>IF(W31="","",VLOOKUP(W31,$AE$3:$AG$19,2,0))</f>
        <v>鈴木　安彦　</v>
      </c>
      <c r="Y31" s="863"/>
      <c r="Z31" s="863"/>
      <c r="AA31" s="863"/>
      <c r="AB31" s="863"/>
      <c r="AC31" s="864"/>
    </row>
    <row r="32" spans="1:42" ht="20.149999999999999" customHeight="1" thickTop="1">
      <c r="B32" s="860"/>
      <c r="C32" s="861"/>
      <c r="D32" s="715" t="str">
        <f>IF(A31="","",VLOOKUP(A31,$AE$3:$AG$19,3,0))</f>
        <v>宮城県障害者
卓球協会</v>
      </c>
      <c r="E32" s="736"/>
      <c r="F32" s="736"/>
      <c r="G32" s="736"/>
      <c r="H32" s="736"/>
      <c r="I32" s="716"/>
      <c r="P32" s="865" t="str">
        <f>IF(V31="","",VLOOKUP(V31,$AE$3:$AG$19,3,0))</f>
        <v>レインボー（東京）</v>
      </c>
      <c r="Q32" s="866"/>
      <c r="R32" s="866"/>
      <c r="S32" s="866"/>
      <c r="T32" s="866"/>
      <c r="U32" s="867"/>
      <c r="V32" s="878"/>
      <c r="W32" s="879"/>
      <c r="X32" s="865" t="str">
        <f>IF(W31="","",VLOOKUP(W31,$AE$3:$AG$19,3,0))</f>
        <v>宮城県障害者
卓球協会</v>
      </c>
      <c r="Y32" s="866"/>
      <c r="Z32" s="866"/>
      <c r="AA32" s="866"/>
      <c r="AB32" s="866"/>
      <c r="AC32" s="867"/>
    </row>
    <row r="33" spans="2:26" ht="18" customHeight="1"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>
      <c r="B36" s="248"/>
      <c r="C36" s="248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>
      <c r="B37" s="248"/>
      <c r="C37" s="248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2:26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2:26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2:26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2:26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</sheetData>
  <mergeCells count="40">
    <mergeCell ref="X32:AC32"/>
    <mergeCell ref="T28:Y28"/>
    <mergeCell ref="D29:I30"/>
    <mergeCell ref="T29:Y29"/>
    <mergeCell ref="B31:C32"/>
    <mergeCell ref="D31:I31"/>
    <mergeCell ref="P31:U31"/>
    <mergeCell ref="X31:AC31"/>
    <mergeCell ref="D32:I32"/>
    <mergeCell ref="P32:U32"/>
    <mergeCell ref="V32:W32"/>
    <mergeCell ref="B27:C28"/>
    <mergeCell ref="D27:I27"/>
    <mergeCell ref="D28:I28"/>
    <mergeCell ref="D21:I22"/>
    <mergeCell ref="B23:C24"/>
    <mergeCell ref="D23:I23"/>
    <mergeCell ref="D24:I24"/>
    <mergeCell ref="J25:N26"/>
    <mergeCell ref="M17:Q18"/>
    <mergeCell ref="T17:Y17"/>
    <mergeCell ref="T18:Y18"/>
    <mergeCell ref="B19:C20"/>
    <mergeCell ref="D19:I19"/>
    <mergeCell ref="D20:I20"/>
    <mergeCell ref="J9:N10"/>
    <mergeCell ref="B11:C12"/>
    <mergeCell ref="D11:I11"/>
    <mergeCell ref="D12:I12"/>
    <mergeCell ref="D13:I14"/>
    <mergeCell ref="B15:C16"/>
    <mergeCell ref="D15:I15"/>
    <mergeCell ref="D16:I16"/>
    <mergeCell ref="B3:C4"/>
    <mergeCell ref="D3:I3"/>
    <mergeCell ref="D4:I4"/>
    <mergeCell ref="D5:I6"/>
    <mergeCell ref="B7:C8"/>
    <mergeCell ref="D7:I7"/>
    <mergeCell ref="D8:I8"/>
  </mergeCells>
  <phoneticPr fontId="4"/>
  <printOptions horizontalCentered="1"/>
  <pageMargins left="0.31496062992125984" right="0.23622047244094491" top="0.84" bottom="0.27559055118110237" header="0.31496062992125984" footer="0.31496062992125984"/>
  <pageSetup paperSize="9" scale="110" orientation="portrait" horizontalDpi="4294967293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BA338"/>
  <sheetViews>
    <sheetView showGridLines="0" topLeftCell="B1" zoomScale="70" zoomScaleNormal="70" workbookViewId="0">
      <selection activeCell="O34" sqref="O34"/>
    </sheetView>
  </sheetViews>
  <sheetFormatPr defaultRowHeight="13"/>
  <cols>
    <col min="1" max="1" width="3.6328125" style="220" hidden="1" customWidth="1"/>
    <col min="2" max="41" width="4.08984375" style="220" customWidth="1"/>
    <col min="42" max="44" width="2.90625" style="220" hidden="1" customWidth="1"/>
    <col min="45" max="46" width="0" style="220" hidden="1" customWidth="1"/>
    <col min="47" max="47" width="6.26953125" style="220" hidden="1" customWidth="1"/>
    <col min="48" max="48" width="12.36328125" style="220" hidden="1" customWidth="1"/>
    <col min="49" max="49" width="32.6328125" style="220" hidden="1" customWidth="1"/>
    <col min="50" max="50" width="6.90625" style="220" customWidth="1"/>
    <col min="51" max="51" width="12" style="220" customWidth="1"/>
    <col min="52" max="240" width="9" style="220"/>
    <col min="241" max="242" width="2.90625" style="220" customWidth="1"/>
    <col min="243" max="244" width="3.08984375" style="220" customWidth="1"/>
    <col min="245" max="245" width="2.90625" style="220" customWidth="1"/>
    <col min="246" max="294" width="3.08984375" style="220" customWidth="1"/>
    <col min="295" max="295" width="0" style="220" hidden="1" customWidth="1"/>
    <col min="296" max="297" width="3.08984375" style="220" customWidth="1"/>
    <col min="298" max="496" width="9" style="220"/>
    <col min="497" max="498" width="2.90625" style="220" customWidth="1"/>
    <col min="499" max="500" width="3.08984375" style="220" customWidth="1"/>
    <col min="501" max="501" width="2.90625" style="220" customWidth="1"/>
    <col min="502" max="550" width="3.08984375" style="220" customWidth="1"/>
    <col min="551" max="551" width="0" style="220" hidden="1" customWidth="1"/>
    <col min="552" max="553" width="3.08984375" style="220" customWidth="1"/>
    <col min="554" max="752" width="9" style="220"/>
    <col min="753" max="754" width="2.90625" style="220" customWidth="1"/>
    <col min="755" max="756" width="3.08984375" style="220" customWidth="1"/>
    <col min="757" max="757" width="2.90625" style="220" customWidth="1"/>
    <col min="758" max="806" width="3.08984375" style="220" customWidth="1"/>
    <col min="807" max="807" width="0" style="220" hidden="1" customWidth="1"/>
    <col min="808" max="809" width="3.08984375" style="220" customWidth="1"/>
    <col min="810" max="1008" width="9" style="220"/>
    <col min="1009" max="1010" width="2.90625" style="220" customWidth="1"/>
    <col min="1011" max="1012" width="3.08984375" style="220" customWidth="1"/>
    <col min="1013" max="1013" width="2.90625" style="220" customWidth="1"/>
    <col min="1014" max="1062" width="3.08984375" style="220" customWidth="1"/>
    <col min="1063" max="1063" width="0" style="220" hidden="1" customWidth="1"/>
    <col min="1064" max="1065" width="3.08984375" style="220" customWidth="1"/>
    <col min="1066" max="1264" width="9" style="220"/>
    <col min="1265" max="1266" width="2.90625" style="220" customWidth="1"/>
    <col min="1267" max="1268" width="3.08984375" style="220" customWidth="1"/>
    <col min="1269" max="1269" width="2.90625" style="220" customWidth="1"/>
    <col min="1270" max="1318" width="3.08984375" style="220" customWidth="1"/>
    <col min="1319" max="1319" width="0" style="220" hidden="1" customWidth="1"/>
    <col min="1320" max="1321" width="3.08984375" style="220" customWidth="1"/>
    <col min="1322" max="1520" width="9" style="220"/>
    <col min="1521" max="1522" width="2.90625" style="220" customWidth="1"/>
    <col min="1523" max="1524" width="3.08984375" style="220" customWidth="1"/>
    <col min="1525" max="1525" width="2.90625" style="220" customWidth="1"/>
    <col min="1526" max="1574" width="3.08984375" style="220" customWidth="1"/>
    <col min="1575" max="1575" width="0" style="220" hidden="1" customWidth="1"/>
    <col min="1576" max="1577" width="3.08984375" style="220" customWidth="1"/>
    <col min="1578" max="1776" width="9" style="220"/>
    <col min="1777" max="1778" width="2.90625" style="220" customWidth="1"/>
    <col min="1779" max="1780" width="3.08984375" style="220" customWidth="1"/>
    <col min="1781" max="1781" width="2.90625" style="220" customWidth="1"/>
    <col min="1782" max="1830" width="3.08984375" style="220" customWidth="1"/>
    <col min="1831" max="1831" width="0" style="220" hidden="1" customWidth="1"/>
    <col min="1832" max="1833" width="3.08984375" style="220" customWidth="1"/>
    <col min="1834" max="2032" width="9" style="220"/>
    <col min="2033" max="2034" width="2.90625" style="220" customWidth="1"/>
    <col min="2035" max="2036" width="3.08984375" style="220" customWidth="1"/>
    <col min="2037" max="2037" width="2.90625" style="220" customWidth="1"/>
    <col min="2038" max="2086" width="3.08984375" style="220" customWidth="1"/>
    <col min="2087" max="2087" width="0" style="220" hidden="1" customWidth="1"/>
    <col min="2088" max="2089" width="3.08984375" style="220" customWidth="1"/>
    <col min="2090" max="2288" width="9" style="220"/>
    <col min="2289" max="2290" width="2.90625" style="220" customWidth="1"/>
    <col min="2291" max="2292" width="3.08984375" style="220" customWidth="1"/>
    <col min="2293" max="2293" width="2.90625" style="220" customWidth="1"/>
    <col min="2294" max="2342" width="3.08984375" style="220" customWidth="1"/>
    <col min="2343" max="2343" width="0" style="220" hidden="1" customWidth="1"/>
    <col min="2344" max="2345" width="3.08984375" style="220" customWidth="1"/>
    <col min="2346" max="2544" width="9" style="220"/>
    <col min="2545" max="2546" width="2.90625" style="220" customWidth="1"/>
    <col min="2547" max="2548" width="3.08984375" style="220" customWidth="1"/>
    <col min="2549" max="2549" width="2.90625" style="220" customWidth="1"/>
    <col min="2550" max="2598" width="3.08984375" style="220" customWidth="1"/>
    <col min="2599" max="2599" width="0" style="220" hidden="1" customWidth="1"/>
    <col min="2600" max="2601" width="3.08984375" style="220" customWidth="1"/>
    <col min="2602" max="2800" width="9" style="220"/>
    <col min="2801" max="2802" width="2.90625" style="220" customWidth="1"/>
    <col min="2803" max="2804" width="3.08984375" style="220" customWidth="1"/>
    <col min="2805" max="2805" width="2.90625" style="220" customWidth="1"/>
    <col min="2806" max="2854" width="3.08984375" style="220" customWidth="1"/>
    <col min="2855" max="2855" width="0" style="220" hidden="1" customWidth="1"/>
    <col min="2856" max="2857" width="3.08984375" style="220" customWidth="1"/>
    <col min="2858" max="3056" width="9" style="220"/>
    <col min="3057" max="3058" width="2.90625" style="220" customWidth="1"/>
    <col min="3059" max="3060" width="3.08984375" style="220" customWidth="1"/>
    <col min="3061" max="3061" width="2.90625" style="220" customWidth="1"/>
    <col min="3062" max="3110" width="3.08984375" style="220" customWidth="1"/>
    <col min="3111" max="3111" width="0" style="220" hidden="1" customWidth="1"/>
    <col min="3112" max="3113" width="3.08984375" style="220" customWidth="1"/>
    <col min="3114" max="3312" width="9" style="220"/>
    <col min="3313" max="3314" width="2.90625" style="220" customWidth="1"/>
    <col min="3315" max="3316" width="3.08984375" style="220" customWidth="1"/>
    <col min="3317" max="3317" width="2.90625" style="220" customWidth="1"/>
    <col min="3318" max="3366" width="3.08984375" style="220" customWidth="1"/>
    <col min="3367" max="3367" width="0" style="220" hidden="1" customWidth="1"/>
    <col min="3368" max="3369" width="3.08984375" style="220" customWidth="1"/>
    <col min="3370" max="3568" width="9" style="220"/>
    <col min="3569" max="3570" width="2.90625" style="220" customWidth="1"/>
    <col min="3571" max="3572" width="3.08984375" style="220" customWidth="1"/>
    <col min="3573" max="3573" width="2.90625" style="220" customWidth="1"/>
    <col min="3574" max="3622" width="3.08984375" style="220" customWidth="1"/>
    <col min="3623" max="3623" width="0" style="220" hidden="1" customWidth="1"/>
    <col min="3624" max="3625" width="3.08984375" style="220" customWidth="1"/>
    <col min="3626" max="3824" width="9" style="220"/>
    <col min="3825" max="3826" width="2.90625" style="220" customWidth="1"/>
    <col min="3827" max="3828" width="3.08984375" style="220" customWidth="1"/>
    <col min="3829" max="3829" width="2.90625" style="220" customWidth="1"/>
    <col min="3830" max="3878" width="3.08984375" style="220" customWidth="1"/>
    <col min="3879" max="3879" width="0" style="220" hidden="1" customWidth="1"/>
    <col min="3880" max="3881" width="3.08984375" style="220" customWidth="1"/>
    <col min="3882" max="4080" width="9" style="220"/>
    <col min="4081" max="4082" width="2.90625" style="220" customWidth="1"/>
    <col min="4083" max="4084" width="3.08984375" style="220" customWidth="1"/>
    <col min="4085" max="4085" width="2.90625" style="220" customWidth="1"/>
    <col min="4086" max="4134" width="3.08984375" style="220" customWidth="1"/>
    <col min="4135" max="4135" width="0" style="220" hidden="1" customWidth="1"/>
    <col min="4136" max="4137" width="3.08984375" style="220" customWidth="1"/>
    <col min="4138" max="4336" width="9" style="220"/>
    <col min="4337" max="4338" width="2.90625" style="220" customWidth="1"/>
    <col min="4339" max="4340" width="3.08984375" style="220" customWidth="1"/>
    <col min="4341" max="4341" width="2.90625" style="220" customWidth="1"/>
    <col min="4342" max="4390" width="3.08984375" style="220" customWidth="1"/>
    <col min="4391" max="4391" width="0" style="220" hidden="1" customWidth="1"/>
    <col min="4392" max="4393" width="3.08984375" style="220" customWidth="1"/>
    <col min="4394" max="4592" width="9" style="220"/>
    <col min="4593" max="4594" width="2.90625" style="220" customWidth="1"/>
    <col min="4595" max="4596" width="3.08984375" style="220" customWidth="1"/>
    <col min="4597" max="4597" width="2.90625" style="220" customWidth="1"/>
    <col min="4598" max="4646" width="3.08984375" style="220" customWidth="1"/>
    <col min="4647" max="4647" width="0" style="220" hidden="1" customWidth="1"/>
    <col min="4648" max="4649" width="3.08984375" style="220" customWidth="1"/>
    <col min="4650" max="4848" width="9" style="220"/>
    <col min="4849" max="4850" width="2.90625" style="220" customWidth="1"/>
    <col min="4851" max="4852" width="3.08984375" style="220" customWidth="1"/>
    <col min="4853" max="4853" width="2.90625" style="220" customWidth="1"/>
    <col min="4854" max="4902" width="3.08984375" style="220" customWidth="1"/>
    <col min="4903" max="4903" width="0" style="220" hidden="1" customWidth="1"/>
    <col min="4904" max="4905" width="3.08984375" style="220" customWidth="1"/>
    <col min="4906" max="5104" width="9" style="220"/>
    <col min="5105" max="5106" width="2.90625" style="220" customWidth="1"/>
    <col min="5107" max="5108" width="3.08984375" style="220" customWidth="1"/>
    <col min="5109" max="5109" width="2.90625" style="220" customWidth="1"/>
    <col min="5110" max="5158" width="3.08984375" style="220" customWidth="1"/>
    <col min="5159" max="5159" width="0" style="220" hidden="1" customWidth="1"/>
    <col min="5160" max="5161" width="3.08984375" style="220" customWidth="1"/>
    <col min="5162" max="5360" width="9" style="220"/>
    <col min="5361" max="5362" width="2.90625" style="220" customWidth="1"/>
    <col min="5363" max="5364" width="3.08984375" style="220" customWidth="1"/>
    <col min="5365" max="5365" width="2.90625" style="220" customWidth="1"/>
    <col min="5366" max="5414" width="3.08984375" style="220" customWidth="1"/>
    <col min="5415" max="5415" width="0" style="220" hidden="1" customWidth="1"/>
    <col min="5416" max="5417" width="3.08984375" style="220" customWidth="1"/>
    <col min="5418" max="5616" width="9" style="220"/>
    <col min="5617" max="5618" width="2.90625" style="220" customWidth="1"/>
    <col min="5619" max="5620" width="3.08984375" style="220" customWidth="1"/>
    <col min="5621" max="5621" width="2.90625" style="220" customWidth="1"/>
    <col min="5622" max="5670" width="3.08984375" style="220" customWidth="1"/>
    <col min="5671" max="5671" width="0" style="220" hidden="1" customWidth="1"/>
    <col min="5672" max="5673" width="3.08984375" style="220" customWidth="1"/>
    <col min="5674" max="5872" width="9" style="220"/>
    <col min="5873" max="5874" width="2.90625" style="220" customWidth="1"/>
    <col min="5875" max="5876" width="3.08984375" style="220" customWidth="1"/>
    <col min="5877" max="5877" width="2.90625" style="220" customWidth="1"/>
    <col min="5878" max="5926" width="3.08984375" style="220" customWidth="1"/>
    <col min="5927" max="5927" width="0" style="220" hidden="1" customWidth="1"/>
    <col min="5928" max="5929" width="3.08984375" style="220" customWidth="1"/>
    <col min="5930" max="6128" width="9" style="220"/>
    <col min="6129" max="6130" width="2.90625" style="220" customWidth="1"/>
    <col min="6131" max="6132" width="3.08984375" style="220" customWidth="1"/>
    <col min="6133" max="6133" width="2.90625" style="220" customWidth="1"/>
    <col min="6134" max="6182" width="3.08984375" style="220" customWidth="1"/>
    <col min="6183" max="6183" width="0" style="220" hidden="1" customWidth="1"/>
    <col min="6184" max="6185" width="3.08984375" style="220" customWidth="1"/>
    <col min="6186" max="6384" width="9" style="220"/>
    <col min="6385" max="6386" width="2.90625" style="220" customWidth="1"/>
    <col min="6387" max="6388" width="3.08984375" style="220" customWidth="1"/>
    <col min="6389" max="6389" width="2.90625" style="220" customWidth="1"/>
    <col min="6390" max="6438" width="3.08984375" style="220" customWidth="1"/>
    <col min="6439" max="6439" width="0" style="220" hidden="1" customWidth="1"/>
    <col min="6440" max="6441" width="3.08984375" style="220" customWidth="1"/>
    <col min="6442" max="6640" width="9" style="220"/>
    <col min="6641" max="6642" width="2.90625" style="220" customWidth="1"/>
    <col min="6643" max="6644" width="3.08984375" style="220" customWidth="1"/>
    <col min="6645" max="6645" width="2.90625" style="220" customWidth="1"/>
    <col min="6646" max="6694" width="3.08984375" style="220" customWidth="1"/>
    <col min="6695" max="6695" width="0" style="220" hidden="1" customWidth="1"/>
    <col min="6696" max="6697" width="3.08984375" style="220" customWidth="1"/>
    <col min="6698" max="6896" width="9" style="220"/>
    <col min="6897" max="6898" width="2.90625" style="220" customWidth="1"/>
    <col min="6899" max="6900" width="3.08984375" style="220" customWidth="1"/>
    <col min="6901" max="6901" width="2.90625" style="220" customWidth="1"/>
    <col min="6902" max="6950" width="3.08984375" style="220" customWidth="1"/>
    <col min="6951" max="6951" width="0" style="220" hidden="1" customWidth="1"/>
    <col min="6952" max="6953" width="3.08984375" style="220" customWidth="1"/>
    <col min="6954" max="7152" width="9" style="220"/>
    <col min="7153" max="7154" width="2.90625" style="220" customWidth="1"/>
    <col min="7155" max="7156" width="3.08984375" style="220" customWidth="1"/>
    <col min="7157" max="7157" width="2.90625" style="220" customWidth="1"/>
    <col min="7158" max="7206" width="3.08984375" style="220" customWidth="1"/>
    <col min="7207" max="7207" width="0" style="220" hidden="1" customWidth="1"/>
    <col min="7208" max="7209" width="3.08984375" style="220" customWidth="1"/>
    <col min="7210" max="7408" width="9" style="220"/>
    <col min="7409" max="7410" width="2.90625" style="220" customWidth="1"/>
    <col min="7411" max="7412" width="3.08984375" style="220" customWidth="1"/>
    <col min="7413" max="7413" width="2.90625" style="220" customWidth="1"/>
    <col min="7414" max="7462" width="3.08984375" style="220" customWidth="1"/>
    <col min="7463" max="7463" width="0" style="220" hidden="1" customWidth="1"/>
    <col min="7464" max="7465" width="3.08984375" style="220" customWidth="1"/>
    <col min="7466" max="7664" width="9" style="220"/>
    <col min="7665" max="7666" width="2.90625" style="220" customWidth="1"/>
    <col min="7667" max="7668" width="3.08984375" style="220" customWidth="1"/>
    <col min="7669" max="7669" width="2.90625" style="220" customWidth="1"/>
    <col min="7670" max="7718" width="3.08984375" style="220" customWidth="1"/>
    <col min="7719" max="7719" width="0" style="220" hidden="1" customWidth="1"/>
    <col min="7720" max="7721" width="3.08984375" style="220" customWidth="1"/>
    <col min="7722" max="7920" width="9" style="220"/>
    <col min="7921" max="7922" width="2.90625" style="220" customWidth="1"/>
    <col min="7923" max="7924" width="3.08984375" style="220" customWidth="1"/>
    <col min="7925" max="7925" width="2.90625" style="220" customWidth="1"/>
    <col min="7926" max="7974" width="3.08984375" style="220" customWidth="1"/>
    <col min="7975" max="7975" width="0" style="220" hidden="1" customWidth="1"/>
    <col min="7976" max="7977" width="3.08984375" style="220" customWidth="1"/>
    <col min="7978" max="8176" width="9" style="220"/>
    <col min="8177" max="8178" width="2.90625" style="220" customWidth="1"/>
    <col min="8179" max="8180" width="3.08984375" style="220" customWidth="1"/>
    <col min="8181" max="8181" width="2.90625" style="220" customWidth="1"/>
    <col min="8182" max="8230" width="3.08984375" style="220" customWidth="1"/>
    <col min="8231" max="8231" width="0" style="220" hidden="1" customWidth="1"/>
    <col min="8232" max="8233" width="3.08984375" style="220" customWidth="1"/>
    <col min="8234" max="8432" width="9" style="220"/>
    <col min="8433" max="8434" width="2.90625" style="220" customWidth="1"/>
    <col min="8435" max="8436" width="3.08984375" style="220" customWidth="1"/>
    <col min="8437" max="8437" width="2.90625" style="220" customWidth="1"/>
    <col min="8438" max="8486" width="3.08984375" style="220" customWidth="1"/>
    <col min="8487" max="8487" width="0" style="220" hidden="1" customWidth="1"/>
    <col min="8488" max="8489" width="3.08984375" style="220" customWidth="1"/>
    <col min="8490" max="8688" width="9" style="220"/>
    <col min="8689" max="8690" width="2.90625" style="220" customWidth="1"/>
    <col min="8691" max="8692" width="3.08984375" style="220" customWidth="1"/>
    <col min="8693" max="8693" width="2.90625" style="220" customWidth="1"/>
    <col min="8694" max="8742" width="3.08984375" style="220" customWidth="1"/>
    <col min="8743" max="8743" width="0" style="220" hidden="1" customWidth="1"/>
    <col min="8744" max="8745" width="3.08984375" style="220" customWidth="1"/>
    <col min="8746" max="8944" width="9" style="220"/>
    <col min="8945" max="8946" width="2.90625" style="220" customWidth="1"/>
    <col min="8947" max="8948" width="3.08984375" style="220" customWidth="1"/>
    <col min="8949" max="8949" width="2.90625" style="220" customWidth="1"/>
    <col min="8950" max="8998" width="3.08984375" style="220" customWidth="1"/>
    <col min="8999" max="8999" width="0" style="220" hidden="1" customWidth="1"/>
    <col min="9000" max="9001" width="3.08984375" style="220" customWidth="1"/>
    <col min="9002" max="9200" width="9" style="220"/>
    <col min="9201" max="9202" width="2.90625" style="220" customWidth="1"/>
    <col min="9203" max="9204" width="3.08984375" style="220" customWidth="1"/>
    <col min="9205" max="9205" width="2.90625" style="220" customWidth="1"/>
    <col min="9206" max="9254" width="3.08984375" style="220" customWidth="1"/>
    <col min="9255" max="9255" width="0" style="220" hidden="1" customWidth="1"/>
    <col min="9256" max="9257" width="3.08984375" style="220" customWidth="1"/>
    <col min="9258" max="9456" width="9" style="220"/>
    <col min="9457" max="9458" width="2.90625" style="220" customWidth="1"/>
    <col min="9459" max="9460" width="3.08984375" style="220" customWidth="1"/>
    <col min="9461" max="9461" width="2.90625" style="220" customWidth="1"/>
    <col min="9462" max="9510" width="3.08984375" style="220" customWidth="1"/>
    <col min="9511" max="9511" width="0" style="220" hidden="1" customWidth="1"/>
    <col min="9512" max="9513" width="3.08984375" style="220" customWidth="1"/>
    <col min="9514" max="9712" width="9" style="220"/>
    <col min="9713" max="9714" width="2.90625" style="220" customWidth="1"/>
    <col min="9715" max="9716" width="3.08984375" style="220" customWidth="1"/>
    <col min="9717" max="9717" width="2.90625" style="220" customWidth="1"/>
    <col min="9718" max="9766" width="3.08984375" style="220" customWidth="1"/>
    <col min="9767" max="9767" width="0" style="220" hidden="1" customWidth="1"/>
    <col min="9768" max="9769" width="3.08984375" style="220" customWidth="1"/>
    <col min="9770" max="9968" width="9" style="220"/>
    <col min="9969" max="9970" width="2.90625" style="220" customWidth="1"/>
    <col min="9971" max="9972" width="3.08984375" style="220" customWidth="1"/>
    <col min="9973" max="9973" width="2.90625" style="220" customWidth="1"/>
    <col min="9974" max="10022" width="3.08984375" style="220" customWidth="1"/>
    <col min="10023" max="10023" width="0" style="220" hidden="1" customWidth="1"/>
    <col min="10024" max="10025" width="3.08984375" style="220" customWidth="1"/>
    <col min="10026" max="10224" width="9" style="220"/>
    <col min="10225" max="10226" width="2.90625" style="220" customWidth="1"/>
    <col min="10227" max="10228" width="3.08984375" style="220" customWidth="1"/>
    <col min="10229" max="10229" width="2.90625" style="220" customWidth="1"/>
    <col min="10230" max="10278" width="3.08984375" style="220" customWidth="1"/>
    <col min="10279" max="10279" width="0" style="220" hidden="1" customWidth="1"/>
    <col min="10280" max="10281" width="3.08984375" style="220" customWidth="1"/>
    <col min="10282" max="10480" width="9" style="220"/>
    <col min="10481" max="10482" width="2.90625" style="220" customWidth="1"/>
    <col min="10483" max="10484" width="3.08984375" style="220" customWidth="1"/>
    <col min="10485" max="10485" width="2.90625" style="220" customWidth="1"/>
    <col min="10486" max="10534" width="3.08984375" style="220" customWidth="1"/>
    <col min="10535" max="10535" width="0" style="220" hidden="1" customWidth="1"/>
    <col min="10536" max="10537" width="3.08984375" style="220" customWidth="1"/>
    <col min="10538" max="10736" width="9" style="220"/>
    <col min="10737" max="10738" width="2.90625" style="220" customWidth="1"/>
    <col min="10739" max="10740" width="3.08984375" style="220" customWidth="1"/>
    <col min="10741" max="10741" width="2.90625" style="220" customWidth="1"/>
    <col min="10742" max="10790" width="3.08984375" style="220" customWidth="1"/>
    <col min="10791" max="10791" width="0" style="220" hidden="1" customWidth="1"/>
    <col min="10792" max="10793" width="3.08984375" style="220" customWidth="1"/>
    <col min="10794" max="10992" width="9" style="220"/>
    <col min="10993" max="10994" width="2.90625" style="220" customWidth="1"/>
    <col min="10995" max="10996" width="3.08984375" style="220" customWidth="1"/>
    <col min="10997" max="10997" width="2.90625" style="220" customWidth="1"/>
    <col min="10998" max="11046" width="3.08984375" style="220" customWidth="1"/>
    <col min="11047" max="11047" width="0" style="220" hidden="1" customWidth="1"/>
    <col min="11048" max="11049" width="3.08984375" style="220" customWidth="1"/>
    <col min="11050" max="11248" width="9" style="220"/>
    <col min="11249" max="11250" width="2.90625" style="220" customWidth="1"/>
    <col min="11251" max="11252" width="3.08984375" style="220" customWidth="1"/>
    <col min="11253" max="11253" width="2.90625" style="220" customWidth="1"/>
    <col min="11254" max="11302" width="3.08984375" style="220" customWidth="1"/>
    <col min="11303" max="11303" width="0" style="220" hidden="1" customWidth="1"/>
    <col min="11304" max="11305" width="3.08984375" style="220" customWidth="1"/>
    <col min="11306" max="11504" width="9" style="220"/>
    <col min="11505" max="11506" width="2.90625" style="220" customWidth="1"/>
    <col min="11507" max="11508" width="3.08984375" style="220" customWidth="1"/>
    <col min="11509" max="11509" width="2.90625" style="220" customWidth="1"/>
    <col min="11510" max="11558" width="3.08984375" style="220" customWidth="1"/>
    <col min="11559" max="11559" width="0" style="220" hidden="1" customWidth="1"/>
    <col min="11560" max="11561" width="3.08984375" style="220" customWidth="1"/>
    <col min="11562" max="11760" width="9" style="220"/>
    <col min="11761" max="11762" width="2.90625" style="220" customWidth="1"/>
    <col min="11763" max="11764" width="3.08984375" style="220" customWidth="1"/>
    <col min="11765" max="11765" width="2.90625" style="220" customWidth="1"/>
    <col min="11766" max="11814" width="3.08984375" style="220" customWidth="1"/>
    <col min="11815" max="11815" width="0" style="220" hidden="1" customWidth="1"/>
    <col min="11816" max="11817" width="3.08984375" style="220" customWidth="1"/>
    <col min="11818" max="12016" width="9" style="220"/>
    <col min="12017" max="12018" width="2.90625" style="220" customWidth="1"/>
    <col min="12019" max="12020" width="3.08984375" style="220" customWidth="1"/>
    <col min="12021" max="12021" width="2.90625" style="220" customWidth="1"/>
    <col min="12022" max="12070" width="3.08984375" style="220" customWidth="1"/>
    <col min="12071" max="12071" width="0" style="220" hidden="1" customWidth="1"/>
    <col min="12072" max="12073" width="3.08984375" style="220" customWidth="1"/>
    <col min="12074" max="12272" width="9" style="220"/>
    <col min="12273" max="12274" width="2.90625" style="220" customWidth="1"/>
    <col min="12275" max="12276" width="3.08984375" style="220" customWidth="1"/>
    <col min="12277" max="12277" width="2.90625" style="220" customWidth="1"/>
    <col min="12278" max="12326" width="3.08984375" style="220" customWidth="1"/>
    <col min="12327" max="12327" width="0" style="220" hidden="1" customWidth="1"/>
    <col min="12328" max="12329" width="3.08984375" style="220" customWidth="1"/>
    <col min="12330" max="12528" width="9" style="220"/>
    <col min="12529" max="12530" width="2.90625" style="220" customWidth="1"/>
    <col min="12531" max="12532" width="3.08984375" style="220" customWidth="1"/>
    <col min="12533" max="12533" width="2.90625" style="220" customWidth="1"/>
    <col min="12534" max="12582" width="3.08984375" style="220" customWidth="1"/>
    <col min="12583" max="12583" width="0" style="220" hidden="1" customWidth="1"/>
    <col min="12584" max="12585" width="3.08984375" style="220" customWidth="1"/>
    <col min="12586" max="12784" width="9" style="220"/>
    <col min="12785" max="12786" width="2.90625" style="220" customWidth="1"/>
    <col min="12787" max="12788" width="3.08984375" style="220" customWidth="1"/>
    <col min="12789" max="12789" width="2.90625" style="220" customWidth="1"/>
    <col min="12790" max="12838" width="3.08984375" style="220" customWidth="1"/>
    <col min="12839" max="12839" width="0" style="220" hidden="1" customWidth="1"/>
    <col min="12840" max="12841" width="3.08984375" style="220" customWidth="1"/>
    <col min="12842" max="13040" width="9" style="220"/>
    <col min="13041" max="13042" width="2.90625" style="220" customWidth="1"/>
    <col min="13043" max="13044" width="3.08984375" style="220" customWidth="1"/>
    <col min="13045" max="13045" width="2.90625" style="220" customWidth="1"/>
    <col min="13046" max="13094" width="3.08984375" style="220" customWidth="1"/>
    <col min="13095" max="13095" width="0" style="220" hidden="1" customWidth="1"/>
    <col min="13096" max="13097" width="3.08984375" style="220" customWidth="1"/>
    <col min="13098" max="13296" width="9" style="220"/>
    <col min="13297" max="13298" width="2.90625" style="220" customWidth="1"/>
    <col min="13299" max="13300" width="3.08984375" style="220" customWidth="1"/>
    <col min="13301" max="13301" width="2.90625" style="220" customWidth="1"/>
    <col min="13302" max="13350" width="3.08984375" style="220" customWidth="1"/>
    <col min="13351" max="13351" width="0" style="220" hidden="1" customWidth="1"/>
    <col min="13352" max="13353" width="3.08984375" style="220" customWidth="1"/>
    <col min="13354" max="13552" width="9" style="220"/>
    <col min="13553" max="13554" width="2.90625" style="220" customWidth="1"/>
    <col min="13555" max="13556" width="3.08984375" style="220" customWidth="1"/>
    <col min="13557" max="13557" width="2.90625" style="220" customWidth="1"/>
    <col min="13558" max="13606" width="3.08984375" style="220" customWidth="1"/>
    <col min="13607" max="13607" width="0" style="220" hidden="1" customWidth="1"/>
    <col min="13608" max="13609" width="3.08984375" style="220" customWidth="1"/>
    <col min="13610" max="13808" width="9" style="220"/>
    <col min="13809" max="13810" width="2.90625" style="220" customWidth="1"/>
    <col min="13811" max="13812" width="3.08984375" style="220" customWidth="1"/>
    <col min="13813" max="13813" width="2.90625" style="220" customWidth="1"/>
    <col min="13814" max="13862" width="3.08984375" style="220" customWidth="1"/>
    <col min="13863" max="13863" width="0" style="220" hidden="1" customWidth="1"/>
    <col min="13864" max="13865" width="3.08984375" style="220" customWidth="1"/>
    <col min="13866" max="14064" width="9" style="220"/>
    <col min="14065" max="14066" width="2.90625" style="220" customWidth="1"/>
    <col min="14067" max="14068" width="3.08984375" style="220" customWidth="1"/>
    <col min="14069" max="14069" width="2.90625" style="220" customWidth="1"/>
    <col min="14070" max="14118" width="3.08984375" style="220" customWidth="1"/>
    <col min="14119" max="14119" width="0" style="220" hidden="1" customWidth="1"/>
    <col min="14120" max="14121" width="3.08984375" style="220" customWidth="1"/>
    <col min="14122" max="14320" width="9" style="220"/>
    <col min="14321" max="14322" width="2.90625" style="220" customWidth="1"/>
    <col min="14323" max="14324" width="3.08984375" style="220" customWidth="1"/>
    <col min="14325" max="14325" width="2.90625" style="220" customWidth="1"/>
    <col min="14326" max="14374" width="3.08984375" style="220" customWidth="1"/>
    <col min="14375" max="14375" width="0" style="220" hidden="1" customWidth="1"/>
    <col min="14376" max="14377" width="3.08984375" style="220" customWidth="1"/>
    <col min="14378" max="14576" width="9" style="220"/>
    <col min="14577" max="14578" width="2.90625" style="220" customWidth="1"/>
    <col min="14579" max="14580" width="3.08984375" style="220" customWidth="1"/>
    <col min="14581" max="14581" width="2.90625" style="220" customWidth="1"/>
    <col min="14582" max="14630" width="3.08984375" style="220" customWidth="1"/>
    <col min="14631" max="14631" width="0" style="220" hidden="1" customWidth="1"/>
    <col min="14632" max="14633" width="3.08984375" style="220" customWidth="1"/>
    <col min="14634" max="14832" width="9" style="220"/>
    <col min="14833" max="14834" width="2.90625" style="220" customWidth="1"/>
    <col min="14835" max="14836" width="3.08984375" style="220" customWidth="1"/>
    <col min="14837" max="14837" width="2.90625" style="220" customWidth="1"/>
    <col min="14838" max="14886" width="3.08984375" style="220" customWidth="1"/>
    <col min="14887" max="14887" width="0" style="220" hidden="1" customWidth="1"/>
    <col min="14888" max="14889" width="3.08984375" style="220" customWidth="1"/>
    <col min="14890" max="15088" width="9" style="220"/>
    <col min="15089" max="15090" width="2.90625" style="220" customWidth="1"/>
    <col min="15091" max="15092" width="3.08984375" style="220" customWidth="1"/>
    <col min="15093" max="15093" width="2.90625" style="220" customWidth="1"/>
    <col min="15094" max="15142" width="3.08984375" style="220" customWidth="1"/>
    <col min="15143" max="15143" width="0" style="220" hidden="1" customWidth="1"/>
    <col min="15144" max="15145" width="3.08984375" style="220" customWidth="1"/>
    <col min="15146" max="15344" width="9" style="220"/>
    <col min="15345" max="15346" width="2.90625" style="220" customWidth="1"/>
    <col min="15347" max="15348" width="3.08984375" style="220" customWidth="1"/>
    <col min="15349" max="15349" width="2.90625" style="220" customWidth="1"/>
    <col min="15350" max="15398" width="3.08984375" style="220" customWidth="1"/>
    <col min="15399" max="15399" width="0" style="220" hidden="1" customWidth="1"/>
    <col min="15400" max="15401" width="3.08984375" style="220" customWidth="1"/>
    <col min="15402" max="15600" width="9" style="220"/>
    <col min="15601" max="15602" width="2.90625" style="220" customWidth="1"/>
    <col min="15603" max="15604" width="3.08984375" style="220" customWidth="1"/>
    <col min="15605" max="15605" width="2.90625" style="220" customWidth="1"/>
    <col min="15606" max="15654" width="3.08984375" style="220" customWidth="1"/>
    <col min="15655" max="15655" width="0" style="220" hidden="1" customWidth="1"/>
    <col min="15656" max="15657" width="3.08984375" style="220" customWidth="1"/>
    <col min="15658" max="15856" width="9" style="220"/>
    <col min="15857" max="15858" width="2.90625" style="220" customWidth="1"/>
    <col min="15859" max="15860" width="3.08984375" style="220" customWidth="1"/>
    <col min="15861" max="15861" width="2.90625" style="220" customWidth="1"/>
    <col min="15862" max="15910" width="3.08984375" style="220" customWidth="1"/>
    <col min="15911" max="15911" width="0" style="220" hidden="1" customWidth="1"/>
    <col min="15912" max="15913" width="3.08984375" style="220" customWidth="1"/>
    <col min="15914" max="16112" width="9" style="220"/>
    <col min="16113" max="16114" width="2.90625" style="220" customWidth="1"/>
    <col min="16115" max="16116" width="3.08984375" style="220" customWidth="1"/>
    <col min="16117" max="16117" width="2.90625" style="220" customWidth="1"/>
    <col min="16118" max="16166" width="3.08984375" style="220" customWidth="1"/>
    <col min="16167" max="16167" width="0" style="220" hidden="1" customWidth="1"/>
    <col min="16168" max="16169" width="3.08984375" style="220" customWidth="1"/>
    <col min="16170" max="16384" width="9" style="220"/>
  </cols>
  <sheetData>
    <row r="1" spans="1:53" ht="14.25" customHeight="1">
      <c r="B1" s="248"/>
      <c r="C1" s="248"/>
      <c r="J1"/>
      <c r="K1"/>
      <c r="L1"/>
      <c r="M1"/>
      <c r="N1"/>
      <c r="O1"/>
      <c r="P1"/>
      <c r="AS1"/>
      <c r="AT1"/>
      <c r="AU1"/>
      <c r="AV1"/>
      <c r="AW1"/>
      <c r="AX1"/>
      <c r="AY1"/>
      <c r="AZ1"/>
      <c r="BA1"/>
    </row>
    <row r="2" spans="1:53" ht="26.25" customHeight="1">
      <c r="B2" s="240"/>
      <c r="C2" s="240"/>
      <c r="D2" s="263" t="s">
        <v>494</v>
      </c>
      <c r="E2" s="240"/>
      <c r="F2" s="234"/>
      <c r="G2" s="235"/>
      <c r="H2" s="242"/>
      <c r="I2" s="242"/>
      <c r="J2" s="242"/>
      <c r="K2" s="237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42"/>
      <c r="W2" s="242"/>
      <c r="X2" s="242"/>
      <c r="Y2" s="242"/>
      <c r="Z2" s="242"/>
      <c r="AA2" s="242"/>
      <c r="AB2" s="242"/>
      <c r="AC2" s="237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52"/>
      <c r="AS2"/>
      <c r="AT2"/>
      <c r="AU2"/>
      <c r="AV2"/>
      <c r="AW2"/>
      <c r="AX2"/>
      <c r="AY2"/>
      <c r="AZ2"/>
      <c r="BA2"/>
    </row>
    <row r="3" spans="1:53" ht="27" customHeight="1">
      <c r="B3" s="240"/>
      <c r="C3" s="240"/>
      <c r="D3" s="240"/>
      <c r="E3" s="240"/>
      <c r="F3" s="234"/>
      <c r="G3" s="235"/>
      <c r="H3" s="242"/>
      <c r="I3" s="242"/>
      <c r="J3" s="242"/>
      <c r="K3" s="237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42"/>
      <c r="W3" s="242"/>
      <c r="X3" s="242"/>
      <c r="Y3" s="242"/>
      <c r="Z3" s="242"/>
      <c r="AA3" s="242"/>
      <c r="AB3" s="242"/>
      <c r="AC3" s="237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52"/>
      <c r="AS3" s="252"/>
      <c r="AT3" s="252"/>
      <c r="AU3" s="221" t="s">
        <v>204</v>
      </c>
      <c r="AV3" s="221" t="s">
        <v>254</v>
      </c>
      <c r="AW3" s="222" t="s">
        <v>416</v>
      </c>
      <c r="AX3" s="252"/>
      <c r="AY3" s="252"/>
      <c r="AZ3" s="252"/>
      <c r="BA3" s="252"/>
    </row>
    <row r="4" spans="1:53" s="238" customFormat="1" ht="28" customHeight="1" thickBot="1">
      <c r="A4" s="226">
        <v>1</v>
      </c>
      <c r="B4" s="858" t="s">
        <v>495</v>
      </c>
      <c r="C4" s="859"/>
      <c r="D4" s="880" t="str">
        <f>IF(A4="","",VLOOKUP(A4,$AU$4:$AW$30,2,0))</f>
        <v>野中　晨光（アキミツ）</v>
      </c>
      <c r="E4" s="881"/>
      <c r="F4" s="881"/>
      <c r="G4" s="881"/>
      <c r="H4" s="881"/>
      <c r="I4" s="882"/>
      <c r="J4" s="242"/>
      <c r="K4" s="237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42"/>
      <c r="W4" s="242"/>
      <c r="X4" s="242"/>
      <c r="Y4" s="242"/>
      <c r="Z4" s="242"/>
      <c r="AA4" s="242"/>
      <c r="AB4" s="242"/>
      <c r="AC4" s="237"/>
      <c r="AD4" s="539"/>
      <c r="AE4" s="539"/>
      <c r="AF4" s="539"/>
      <c r="AG4" s="540"/>
      <c r="AH4" s="880" t="str">
        <f>IF(AP4="","",VLOOKUP(AP4,$AU$4:$AW$30,2,0))</f>
        <v>吉田　健太</v>
      </c>
      <c r="AI4" s="881"/>
      <c r="AJ4" s="881"/>
      <c r="AK4" s="881"/>
      <c r="AL4" s="881"/>
      <c r="AM4" s="882"/>
      <c r="AN4" s="858" t="s">
        <v>496</v>
      </c>
      <c r="AO4" s="859"/>
      <c r="AP4" s="226">
        <v>15</v>
      </c>
      <c r="AU4" s="218">
        <v>1</v>
      </c>
      <c r="AV4" s="218" t="s">
        <v>468</v>
      </c>
      <c r="AW4" s="218" t="s">
        <v>469</v>
      </c>
      <c r="AX4"/>
      <c r="AY4"/>
    </row>
    <row r="5" spans="1:53" s="238" customFormat="1" ht="28" customHeight="1" thickTop="1">
      <c r="B5" s="860"/>
      <c r="C5" s="861"/>
      <c r="D5" s="601" t="str">
        <f>IF(A4="","",VLOOKUP(A4,$AU$4:$AW$30,3,0))</f>
        <v>Ｊクラブ</v>
      </c>
      <c r="E5" s="615"/>
      <c r="F5" s="615"/>
      <c r="G5" s="615"/>
      <c r="H5" s="615"/>
      <c r="I5" s="602"/>
      <c r="J5" s="505"/>
      <c r="K5" s="466"/>
      <c r="L5" s="466"/>
      <c r="M5" s="507">
        <v>3</v>
      </c>
      <c r="N5" s="477"/>
      <c r="O5" s="244"/>
      <c r="P5" s="244"/>
      <c r="Q5"/>
      <c r="R5"/>
      <c r="S5"/>
      <c r="T5"/>
      <c r="U5"/>
      <c r="V5"/>
      <c r="W5"/>
      <c r="X5"/>
      <c r="Y5"/>
      <c r="Z5"/>
      <c r="AA5"/>
      <c r="AB5"/>
      <c r="AC5"/>
      <c r="AD5" s="519">
        <v>0</v>
      </c>
      <c r="AE5" s="244"/>
      <c r="AF5" s="244"/>
      <c r="AG5" s="107"/>
      <c r="AH5" s="601" t="str">
        <f>IF(AP4="","",VLOOKUP(AP4,$AU$4:$AY$30,3,0))</f>
        <v>まゆみ会</v>
      </c>
      <c r="AI5" s="615"/>
      <c r="AJ5" s="615"/>
      <c r="AK5" s="615"/>
      <c r="AL5" s="615"/>
      <c r="AM5" s="602"/>
      <c r="AN5" s="860"/>
      <c r="AO5" s="861"/>
      <c r="AU5" s="218">
        <v>2</v>
      </c>
      <c r="AV5" s="218" t="s">
        <v>376</v>
      </c>
      <c r="AW5" s="218" t="s">
        <v>471</v>
      </c>
      <c r="AX5"/>
      <c r="AY5"/>
    </row>
    <row r="6" spans="1:53" s="238" customFormat="1" ht="28" customHeight="1">
      <c r="B6" s="220"/>
      <c r="C6" s="220"/>
      <c r="E6" s="265"/>
      <c r="F6" s="265"/>
      <c r="G6" s="265"/>
      <c r="H6" s="883" t="s">
        <v>497</v>
      </c>
      <c r="I6" s="883"/>
      <c r="J6" s="883"/>
      <c r="K6" s="883"/>
      <c r="L6" s="883"/>
      <c r="M6" s="883"/>
      <c r="N6" s="478"/>
      <c r="O6" s="252"/>
      <c r="P6" s="252"/>
      <c r="Q6" s="220"/>
      <c r="R6" s="220"/>
      <c r="S6" s="220"/>
      <c r="T6" s="220"/>
      <c r="U6" s="220"/>
      <c r="V6" s="220"/>
      <c r="W6" s="220"/>
      <c r="X6" s="57"/>
      <c r="Y6" s="57"/>
      <c r="Z6" s="57"/>
      <c r="AA6" s="57"/>
      <c r="AB6" s="57"/>
      <c r="AC6" s="57"/>
      <c r="AD6" s="266"/>
      <c r="AE6" s="267"/>
      <c r="AF6" s="267"/>
      <c r="AG6" s="267"/>
      <c r="AH6" s="267"/>
      <c r="AI6" s="267"/>
      <c r="AJ6" s="265"/>
      <c r="AK6" s="265"/>
      <c r="AL6" s="265"/>
      <c r="AM6" s="265"/>
      <c r="AN6" s="220"/>
      <c r="AO6" s="220"/>
      <c r="AU6" s="218">
        <v>3</v>
      </c>
      <c r="AV6" s="218" t="s">
        <v>370</v>
      </c>
      <c r="AW6" s="218" t="s">
        <v>472</v>
      </c>
      <c r="AX6"/>
      <c r="AY6"/>
    </row>
    <row r="7" spans="1:53" ht="28" customHeight="1" thickBot="1">
      <c r="D7" s="268"/>
      <c r="E7" s="268"/>
      <c r="F7" s="268"/>
      <c r="G7" s="268"/>
      <c r="H7" s="883"/>
      <c r="I7" s="883"/>
      <c r="J7" s="883"/>
      <c r="K7" s="883"/>
      <c r="L7" s="883"/>
      <c r="M7" s="883"/>
      <c r="N7" s="523"/>
      <c r="O7" s="524"/>
      <c r="P7" s="524"/>
      <c r="AA7" s="252"/>
      <c r="AB7" s="252"/>
      <c r="AC7" s="253"/>
      <c r="AD7" s="51" t="s">
        <v>498</v>
      </c>
      <c r="AE7" s="267"/>
      <c r="AF7" s="267"/>
      <c r="AG7" s="267"/>
      <c r="AH7" s="267"/>
      <c r="AI7" s="267"/>
      <c r="AJ7" s="268"/>
      <c r="AK7" s="268"/>
      <c r="AL7" s="268"/>
      <c r="AM7" s="268"/>
      <c r="AN7" s="252"/>
      <c r="AO7" s="252"/>
      <c r="AU7" s="218">
        <v>4</v>
      </c>
      <c r="AV7" s="218" t="s">
        <v>473</v>
      </c>
      <c r="AW7" s="218" t="s">
        <v>423</v>
      </c>
      <c r="AX7"/>
      <c r="AY7"/>
    </row>
    <row r="8" spans="1:53" ht="28" customHeight="1" thickTop="1" thickBot="1">
      <c r="A8" s="226">
        <v>3</v>
      </c>
      <c r="B8" s="858" t="s">
        <v>499</v>
      </c>
      <c r="C8" s="859"/>
      <c r="D8" s="880" t="str">
        <f>IF(A8="","",VLOOKUP(A8,$AU$4:$AW$30,2,0))</f>
        <v>田中　伸幸</v>
      </c>
      <c r="E8" s="881"/>
      <c r="F8" s="881"/>
      <c r="G8" s="881"/>
      <c r="H8" s="881"/>
      <c r="I8" s="882"/>
      <c r="J8"/>
      <c r="K8"/>
      <c r="L8"/>
      <c r="M8"/>
      <c r="N8" s="105"/>
      <c r="O8" s="244"/>
      <c r="P8" s="532">
        <v>3</v>
      </c>
      <c r="AA8" s="534">
        <v>3</v>
      </c>
      <c r="AB8" s="473"/>
      <c r="AC8" s="530"/>
      <c r="AD8" s="252"/>
      <c r="AE8" s="252"/>
      <c r="AH8" s="880" t="str">
        <f>IF(AP8="","",VLOOKUP(AP8,$AU$4:$AW$30,2,0))</f>
        <v>松村雄太</v>
      </c>
      <c r="AI8" s="881"/>
      <c r="AJ8" s="881"/>
      <c r="AK8" s="881"/>
      <c r="AL8" s="881"/>
      <c r="AM8" s="882"/>
      <c r="AN8" s="858" t="s">
        <v>500</v>
      </c>
      <c r="AO8" s="859"/>
      <c r="AP8" s="269">
        <v>8</v>
      </c>
      <c r="AU8" s="218">
        <v>5</v>
      </c>
      <c r="AV8" s="218" t="s">
        <v>378</v>
      </c>
      <c r="AW8" s="218" t="s">
        <v>471</v>
      </c>
      <c r="AX8"/>
      <c r="AY8"/>
    </row>
    <row r="9" spans="1:53" ht="28" customHeight="1" thickTop="1">
      <c r="B9" s="860"/>
      <c r="C9" s="861"/>
      <c r="D9" s="601" t="str">
        <f>IF(A8="","",VLOOKUP(A8,$AU$4:$AW$30,3,0))</f>
        <v>ＳＯＮ日本・東京</v>
      </c>
      <c r="E9" s="615"/>
      <c r="F9" s="615"/>
      <c r="G9" s="615"/>
      <c r="H9" s="615"/>
      <c r="I9" s="602"/>
      <c r="J9" s="505"/>
      <c r="K9" s="507">
        <v>3</v>
      </c>
      <c r="L9" s="477"/>
      <c r="M9"/>
      <c r="N9" s="105"/>
      <c r="O9" s="244"/>
      <c r="P9" s="468"/>
      <c r="AA9" s="477"/>
      <c r="AB9" s="244"/>
      <c r="AC9" s="468"/>
      <c r="AD9" s="244"/>
      <c r="AE9" s="244"/>
      <c r="AF9" s="515">
        <v>1</v>
      </c>
      <c r="AG9" s="102"/>
      <c r="AH9" s="601" t="str">
        <f>IF(AP8="","",VLOOKUP(AP8,$AU$4:$AY$30,3,0))</f>
        <v>府中キララ卓球クラブ</v>
      </c>
      <c r="AI9" s="615"/>
      <c r="AJ9" s="615"/>
      <c r="AK9" s="615"/>
      <c r="AL9" s="615"/>
      <c r="AM9" s="602"/>
      <c r="AN9" s="860"/>
      <c r="AO9" s="861"/>
      <c r="AU9" s="218">
        <v>6</v>
      </c>
      <c r="AV9" s="218" t="s">
        <v>389</v>
      </c>
      <c r="AW9" s="218" t="s">
        <v>474</v>
      </c>
      <c r="AX9"/>
      <c r="AY9"/>
    </row>
    <row r="10" spans="1:53" ht="28" customHeight="1" thickBot="1">
      <c r="B10" s="248"/>
      <c r="C10" s="248"/>
      <c r="D10" s="265"/>
      <c r="E10" s="265"/>
      <c r="F10" s="265"/>
      <c r="G10" s="265"/>
      <c r="H10" s="883" t="s">
        <v>501</v>
      </c>
      <c r="I10" s="883"/>
      <c r="J10" s="883"/>
      <c r="K10" s="883"/>
      <c r="L10" s="506"/>
      <c r="M10" s="512">
        <v>0</v>
      </c>
      <c r="N10" s="105"/>
      <c r="O10" s="244"/>
      <c r="P10" s="468"/>
      <c r="Q10" s="244"/>
      <c r="R10" s="256">
        <v>6</v>
      </c>
      <c r="S10" s="880" t="str">
        <f>IF(R10="","",VLOOKUP(R10,$AU$4:$AW$30,2,0))</f>
        <v>元木　　久</v>
      </c>
      <c r="T10" s="881"/>
      <c r="U10" s="881"/>
      <c r="V10" s="881"/>
      <c r="W10" s="881"/>
      <c r="X10" s="882"/>
      <c r="Y10" s="244"/>
      <c r="Z10"/>
      <c r="AA10" s="477"/>
      <c r="AB10" s="244"/>
      <c r="AC10" s="468"/>
      <c r="AD10" s="520">
        <v>3</v>
      </c>
      <c r="AE10" s="107"/>
      <c r="AF10" s="885" t="s">
        <v>502</v>
      </c>
      <c r="AG10" s="886"/>
      <c r="AH10" s="886"/>
      <c r="AI10" s="886"/>
      <c r="AJ10" s="265"/>
      <c r="AK10" s="265"/>
      <c r="AL10" s="265"/>
      <c r="AM10" s="265"/>
      <c r="AN10" s="265"/>
      <c r="AO10" s="265"/>
      <c r="AU10" s="218">
        <v>7</v>
      </c>
      <c r="AV10" s="218" t="s">
        <v>380</v>
      </c>
      <c r="AW10" s="218" t="s">
        <v>433</v>
      </c>
      <c r="AX10"/>
      <c r="AY10"/>
    </row>
    <row r="11" spans="1:53" ht="28" customHeight="1" thickTop="1">
      <c r="D11" s="268"/>
      <c r="E11" s="268"/>
      <c r="F11" s="268"/>
      <c r="G11" s="268"/>
      <c r="H11" s="883"/>
      <c r="I11" s="883"/>
      <c r="J11" s="883"/>
      <c r="K11" s="884"/>
      <c r="L11" s="105"/>
      <c r="M11" s="244"/>
      <c r="N11" s="244"/>
      <c r="O11" s="244"/>
      <c r="P11" s="468"/>
      <c r="Q11" s="244"/>
      <c r="R11" s="252"/>
      <c r="S11" s="601" t="str">
        <f>IF(R10="","",VLOOKUP(R10,$AU$4:$AW$30,3,0))</f>
        <v>ＩTS.三鷹</v>
      </c>
      <c r="T11" s="615"/>
      <c r="U11" s="615"/>
      <c r="V11" s="615"/>
      <c r="W11" s="615"/>
      <c r="X11" s="602"/>
      <c r="Y11" s="244"/>
      <c r="Z11"/>
      <c r="AA11" s="477"/>
      <c r="AB11" s="244"/>
      <c r="AC11"/>
      <c r="AD11" s="466"/>
      <c r="AE11" s="518"/>
      <c r="AF11" s="886"/>
      <c r="AG11" s="886"/>
      <c r="AH11" s="886"/>
      <c r="AI11" s="886"/>
      <c r="AJ11" s="268"/>
      <c r="AK11" s="268"/>
      <c r="AL11" s="268"/>
      <c r="AM11" s="268"/>
      <c r="AN11" s="268"/>
      <c r="AO11" s="268"/>
      <c r="AU11" s="218">
        <v>8</v>
      </c>
      <c r="AV11" s="218" t="s">
        <v>393</v>
      </c>
      <c r="AW11" s="218" t="s">
        <v>475</v>
      </c>
      <c r="AX11"/>
      <c r="AY11"/>
    </row>
    <row r="12" spans="1:53" ht="28" customHeight="1" thickBot="1">
      <c r="A12" s="226">
        <v>2</v>
      </c>
      <c r="B12" s="858" t="s">
        <v>503</v>
      </c>
      <c r="C12" s="859"/>
      <c r="D12" s="880" t="str">
        <f>IF(A12="","",VLOOKUP(A12,$AU$4:$AW$30,2,0))</f>
        <v>松尾　昌明</v>
      </c>
      <c r="E12" s="881"/>
      <c r="F12" s="881"/>
      <c r="G12" s="881"/>
      <c r="H12" s="881"/>
      <c r="I12" s="882"/>
      <c r="J12"/>
      <c r="K12" s="508">
        <v>2</v>
      </c>
      <c r="L12" s="244"/>
      <c r="M12"/>
      <c r="N12" s="244"/>
      <c r="O12" s="244"/>
      <c r="P12" s="468"/>
      <c r="Q12" s="244"/>
      <c r="R12" s="252"/>
      <c r="S12" s="243"/>
      <c r="T12" s="243"/>
      <c r="U12" s="243"/>
      <c r="V12" s="535"/>
      <c r="W12" s="243"/>
      <c r="X12" s="243"/>
      <c r="Y12" s="244"/>
      <c r="Z12" s="468"/>
      <c r="AA12" s="477"/>
      <c r="AB12" s="244"/>
      <c r="AC12"/>
      <c r="AD12" s="244"/>
      <c r="AE12" s="468"/>
      <c r="AF12" s="513">
        <v>3</v>
      </c>
      <c r="AG12" s="517"/>
      <c r="AH12" s="880" t="str">
        <f>IF(AP12="","",VLOOKUP(AP12,$AU$4:$AW$30,2,0))</f>
        <v>元木　　久</v>
      </c>
      <c r="AI12" s="881"/>
      <c r="AJ12" s="881"/>
      <c r="AK12" s="881"/>
      <c r="AL12" s="881"/>
      <c r="AM12" s="882"/>
      <c r="AN12" s="858" t="s">
        <v>504</v>
      </c>
      <c r="AO12" s="859"/>
      <c r="AP12" s="226">
        <v>6</v>
      </c>
      <c r="AU12" s="218">
        <v>9</v>
      </c>
      <c r="AV12" s="218" t="s">
        <v>395</v>
      </c>
      <c r="AW12" s="218" t="s">
        <v>422</v>
      </c>
      <c r="AX12"/>
      <c r="AY12"/>
    </row>
    <row r="13" spans="1:53" ht="28" customHeight="1" thickTop="1" thickBot="1">
      <c r="B13" s="860"/>
      <c r="C13" s="861"/>
      <c r="D13" s="601" t="str">
        <f>IF(A12="","",VLOOKUP(A12,$AU$4:$AW$30,3,0))</f>
        <v>個人</v>
      </c>
      <c r="E13" s="615"/>
      <c r="F13" s="615"/>
      <c r="G13" s="615"/>
      <c r="H13" s="615"/>
      <c r="I13" s="602"/>
      <c r="J13" s="100"/>
      <c r="K13" s="243"/>
      <c r="L13"/>
      <c r="M13"/>
      <c r="N13"/>
      <c r="O13"/>
      <c r="P13" s="468"/>
      <c r="Q13" s="525">
        <v>0</v>
      </c>
      <c r="R13" s="255"/>
      <c r="S13" s="245"/>
      <c r="T13" s="245"/>
      <c r="U13" s="245"/>
      <c r="V13" s="506"/>
      <c r="W13" s="469"/>
      <c r="X13" s="469"/>
      <c r="Y13" s="469"/>
      <c r="Z13" s="529">
        <v>3</v>
      </c>
      <c r="AA13" s="477"/>
      <c r="AB13" s="244"/>
      <c r="AC13"/>
      <c r="AD13"/>
      <c r="AE13"/>
      <c r="AF13" s="244"/>
      <c r="AG13" s="107"/>
      <c r="AH13" s="601" t="str">
        <f>IF(AP12="","",VLOOKUP(AP12,$AU$4:$AY$30,3,0))</f>
        <v>ＩTS.三鷹</v>
      </c>
      <c r="AI13" s="615"/>
      <c r="AJ13" s="615"/>
      <c r="AK13" s="615"/>
      <c r="AL13" s="615"/>
      <c r="AM13" s="602"/>
      <c r="AN13" s="860"/>
      <c r="AO13" s="861"/>
      <c r="AU13" s="218">
        <v>10</v>
      </c>
      <c r="AV13" s="218" t="s">
        <v>397</v>
      </c>
      <c r="AW13" s="218" t="s">
        <v>422</v>
      </c>
      <c r="AX13"/>
      <c r="AY13"/>
    </row>
    <row r="14" spans="1:53" ht="28" customHeight="1" thickTop="1">
      <c r="D14" s="271"/>
      <c r="E14" s="271"/>
      <c r="F14" s="271"/>
      <c r="G14" s="271"/>
      <c r="H14" s="271"/>
      <c r="I14" s="271"/>
      <c r="J14"/>
      <c r="K14"/>
      <c r="L14"/>
      <c r="M14" s="272"/>
      <c r="N14" s="271"/>
      <c r="O14" s="271"/>
      <c r="P14" s="273" t="s">
        <v>505</v>
      </c>
      <c r="Q14" s="105"/>
      <c r="R14" s="887" t="s">
        <v>506</v>
      </c>
      <c r="S14" s="887"/>
      <c r="T14" s="887"/>
      <c r="U14" s="887"/>
      <c r="V14" s="888"/>
      <c r="W14" s="888"/>
      <c r="X14" s="888"/>
      <c r="Y14" s="888"/>
      <c r="Z14" s="244"/>
      <c r="AA14" s="274" t="s">
        <v>507</v>
      </c>
      <c r="AB14" s="275"/>
      <c r="AC14" s="275"/>
      <c r="AD14" s="275"/>
      <c r="AE14"/>
      <c r="AF14"/>
      <c r="AG14"/>
      <c r="AJ14" s="271"/>
      <c r="AK14" s="271"/>
      <c r="AL14" s="271"/>
      <c r="AM14" s="271"/>
      <c r="AN14" s="271"/>
      <c r="AO14" s="271"/>
      <c r="AU14" s="218">
        <v>11</v>
      </c>
      <c r="AV14" s="218" t="s">
        <v>399</v>
      </c>
      <c r="AW14" s="218" t="s">
        <v>422</v>
      </c>
      <c r="AX14"/>
      <c r="AY14"/>
    </row>
    <row r="15" spans="1:53" ht="28" customHeight="1" thickBot="1">
      <c r="A15" s="226">
        <v>5</v>
      </c>
      <c r="B15" s="858" t="s">
        <v>508</v>
      </c>
      <c r="C15" s="859"/>
      <c r="D15" s="880" t="str">
        <f>IF(A15="","",VLOOKUP(A15,$AU$4:$AW$30,2,0))</f>
        <v>髙橋　雄大</v>
      </c>
      <c r="E15" s="881"/>
      <c r="F15" s="881"/>
      <c r="G15" s="881"/>
      <c r="H15" s="881"/>
      <c r="I15" s="882"/>
      <c r="J15"/>
      <c r="K15"/>
      <c r="L15"/>
      <c r="M15" s="271"/>
      <c r="Q15" s="257"/>
      <c r="T15" s="272"/>
      <c r="U15" s="272"/>
      <c r="V15" s="272"/>
      <c r="W15" s="272"/>
      <c r="X15" s="272"/>
      <c r="AA15" s="257"/>
      <c r="AC15" s="275"/>
      <c r="AD15" s="275"/>
      <c r="AE15"/>
      <c r="AF15" s="469"/>
      <c r="AG15" s="517"/>
      <c r="AH15" s="880" t="str">
        <f>IF(AP15="","",VLOOKUP(AP15,$AU$4:$AW$30,2,0))</f>
        <v>武藤　淳一</v>
      </c>
      <c r="AI15" s="881"/>
      <c r="AJ15" s="881"/>
      <c r="AK15" s="881"/>
      <c r="AL15" s="881"/>
      <c r="AM15" s="882"/>
      <c r="AN15" s="858" t="s">
        <v>509</v>
      </c>
      <c r="AO15" s="859"/>
      <c r="AP15" s="226">
        <v>17</v>
      </c>
      <c r="AU15" s="227">
        <v>12</v>
      </c>
      <c r="AV15" s="227" t="s">
        <v>401</v>
      </c>
      <c r="AW15" s="227" t="s">
        <v>422</v>
      </c>
      <c r="AX15"/>
      <c r="AY15"/>
    </row>
    <row r="16" spans="1:53" ht="28" customHeight="1" thickTop="1">
      <c r="B16" s="860"/>
      <c r="C16" s="861"/>
      <c r="D16" s="601" t="str">
        <f>IF(A15="","",VLOOKUP(A15,$AU$4:$AW$30,3,0))</f>
        <v>個人</v>
      </c>
      <c r="E16" s="615"/>
      <c r="F16" s="615"/>
      <c r="G16" s="615"/>
      <c r="H16" s="615"/>
      <c r="I16" s="602"/>
      <c r="J16" s="100"/>
      <c r="K16" s="509">
        <v>0</v>
      </c>
      <c r="L16"/>
      <c r="M16"/>
      <c r="N16"/>
      <c r="O16"/>
      <c r="P16"/>
      <c r="Q16" s="105"/>
      <c r="S16" s="244"/>
      <c r="T16"/>
      <c r="U16"/>
      <c r="V16"/>
      <c r="W16"/>
      <c r="X16"/>
      <c r="Y16"/>
      <c r="Z16" s="244"/>
      <c r="AA16" s="105"/>
      <c r="AB16" s="244"/>
      <c r="AC16"/>
      <c r="AD16" s="244"/>
      <c r="AE16" s="468"/>
      <c r="AF16" s="520">
        <v>3</v>
      </c>
      <c r="AG16" s="107"/>
      <c r="AH16" s="601" t="str">
        <f>IF(AP15="","",VLOOKUP(AP15,$AU$4:$AY$30,3,0))</f>
        <v>ラバーズ81</v>
      </c>
      <c r="AI16" s="615"/>
      <c r="AJ16" s="615"/>
      <c r="AK16" s="615"/>
      <c r="AL16" s="615"/>
      <c r="AM16" s="602"/>
      <c r="AN16" s="860"/>
      <c r="AO16" s="861"/>
      <c r="AU16" s="227">
        <v>13</v>
      </c>
      <c r="AV16" s="227" t="s">
        <v>402</v>
      </c>
      <c r="AW16" s="227" t="s">
        <v>422</v>
      </c>
      <c r="AX16"/>
      <c r="AY16"/>
    </row>
    <row r="17" spans="1:51" ht="28" customHeight="1" thickBot="1">
      <c r="B17" s="248"/>
      <c r="C17" s="248"/>
      <c r="F17" s="51"/>
      <c r="G17" s="51"/>
      <c r="H17" s="883" t="s">
        <v>510</v>
      </c>
      <c r="I17" s="883"/>
      <c r="J17" s="883"/>
      <c r="K17" s="884"/>
      <c r="L17" s="105"/>
      <c r="M17"/>
      <c r="N17"/>
      <c r="O17"/>
      <c r="P17"/>
      <c r="Q17" s="105"/>
      <c r="S17" s="244"/>
      <c r="T17"/>
      <c r="U17"/>
      <c r="V17"/>
      <c r="W17"/>
      <c r="X17"/>
      <c r="Y17"/>
      <c r="Z17" s="244"/>
      <c r="AA17" s="105"/>
      <c r="AB17" s="244"/>
      <c r="AC17" s="244"/>
      <c r="AD17" s="469"/>
      <c r="AE17" s="521"/>
      <c r="AF17" s="886" t="s">
        <v>511</v>
      </c>
      <c r="AG17" s="886"/>
      <c r="AH17" s="886"/>
      <c r="AI17" s="886"/>
      <c r="AJ17" s="265"/>
      <c r="AK17" s="265"/>
      <c r="AL17" s="265"/>
      <c r="AM17" s="265"/>
      <c r="AN17" s="265"/>
      <c r="AO17" s="265"/>
      <c r="AU17" s="218">
        <v>14</v>
      </c>
      <c r="AV17" s="218" t="s">
        <v>407</v>
      </c>
      <c r="AW17" s="218" t="s">
        <v>436</v>
      </c>
      <c r="AX17"/>
      <c r="AY17"/>
    </row>
    <row r="18" spans="1:51" ht="28" customHeight="1" thickTop="1">
      <c r="F18" s="51"/>
      <c r="G18" s="51"/>
      <c r="H18" s="883"/>
      <c r="I18" s="883"/>
      <c r="J18" s="883"/>
      <c r="K18" s="883"/>
      <c r="L18" s="476"/>
      <c r="M18" s="522">
        <v>2</v>
      </c>
      <c r="N18" s="105"/>
      <c r="O18" s="244"/>
      <c r="P18" s="107"/>
      <c r="Q18" s="105"/>
      <c r="R18"/>
      <c r="S18"/>
      <c r="T18"/>
      <c r="U18"/>
      <c r="V18"/>
      <c r="W18"/>
      <c r="X18"/>
      <c r="Y18"/>
      <c r="Z18" s="244"/>
      <c r="AA18" s="105"/>
      <c r="AB18" s="244"/>
      <c r="AC18" s="468"/>
      <c r="AD18" s="520">
        <v>3</v>
      </c>
      <c r="AE18" s="244"/>
      <c r="AF18" s="885"/>
      <c r="AG18" s="886"/>
      <c r="AH18" s="886"/>
      <c r="AI18" s="886"/>
      <c r="AJ18" s="268"/>
      <c r="AK18" s="268"/>
      <c r="AL18" s="268"/>
      <c r="AM18" s="268"/>
      <c r="AN18" s="268"/>
      <c r="AO18" s="268"/>
      <c r="AU18" s="218">
        <v>15</v>
      </c>
      <c r="AV18" s="218" t="s">
        <v>409</v>
      </c>
      <c r="AW18" s="218" t="s">
        <v>436</v>
      </c>
      <c r="AX18"/>
      <c r="AY18"/>
    </row>
    <row r="19" spans="1:51" ht="28" customHeight="1" thickBot="1">
      <c r="A19" s="226">
        <v>19</v>
      </c>
      <c r="B19" s="858" t="s">
        <v>512</v>
      </c>
      <c r="C19" s="859"/>
      <c r="D19" s="880" t="str">
        <f>IF(A19="","",VLOOKUP(A19,$AU$4:$AW$30,2,0))</f>
        <v>村山　洋太</v>
      </c>
      <c r="E19" s="881"/>
      <c r="F19" s="881"/>
      <c r="G19" s="881"/>
      <c r="H19" s="881"/>
      <c r="I19" s="882"/>
      <c r="J19" s="511"/>
      <c r="K19" s="513">
        <v>3</v>
      </c>
      <c r="L19" s="514"/>
      <c r="M19" s="107"/>
      <c r="N19" s="105"/>
      <c r="O19" s="244"/>
      <c r="P19" s="253"/>
      <c r="Z19" s="252"/>
      <c r="AA19" s="257"/>
      <c r="AB19" s="244"/>
      <c r="AC19" s="468"/>
      <c r="AD19" s="244"/>
      <c r="AE19" s="244"/>
      <c r="AF19" s="516">
        <v>1</v>
      </c>
      <c r="AG19" s="246"/>
      <c r="AH19" s="880" t="str">
        <f>IF(AP19="","",VLOOKUP(AP19,$AU$4:$AW$30,2,0))</f>
        <v>中島　銀太</v>
      </c>
      <c r="AI19" s="881"/>
      <c r="AJ19" s="881"/>
      <c r="AK19" s="881"/>
      <c r="AL19" s="881"/>
      <c r="AM19" s="882"/>
      <c r="AN19" s="858" t="s">
        <v>513</v>
      </c>
      <c r="AO19" s="859"/>
      <c r="AP19" s="226">
        <v>21</v>
      </c>
      <c r="AU19" s="218">
        <v>16</v>
      </c>
      <c r="AV19" s="218" t="s">
        <v>382</v>
      </c>
      <c r="AW19" s="218" t="s">
        <v>435</v>
      </c>
      <c r="AX19"/>
      <c r="AY19"/>
    </row>
    <row r="20" spans="1:51" ht="28" customHeight="1" thickTop="1" thickBot="1">
      <c r="B20" s="860"/>
      <c r="C20" s="861"/>
      <c r="D20" s="601" t="str">
        <f>IF(A19="","",VLOOKUP(A19,$AU$4:$AW$30,3,0))</f>
        <v>まゆみ会</v>
      </c>
      <c r="E20" s="615"/>
      <c r="F20" s="615"/>
      <c r="G20" s="615"/>
      <c r="H20" s="615"/>
      <c r="I20" s="602"/>
      <c r="J20" s="510"/>
      <c r="K20" s="276"/>
      <c r="L20" s="247"/>
      <c r="M20" s="276"/>
      <c r="N20" s="105"/>
      <c r="O20" s="252"/>
      <c r="P20" s="531">
        <v>2</v>
      </c>
      <c r="AA20" s="533">
        <v>1</v>
      </c>
      <c r="AB20" s="524"/>
      <c r="AC20" s="521"/>
      <c r="AD20" s="275"/>
      <c r="AE20" s="275"/>
      <c r="AF20" s="275"/>
      <c r="AG20" s="275"/>
      <c r="AH20" s="601" t="str">
        <f>IF(AP19="","",VLOOKUP(AP19,$AU$4:$AY$30,3,0))</f>
        <v>大笹生
特別支援学校</v>
      </c>
      <c r="AI20" s="615"/>
      <c r="AJ20" s="615"/>
      <c r="AK20" s="615"/>
      <c r="AL20" s="615"/>
      <c r="AM20" s="602"/>
      <c r="AN20" s="860"/>
      <c r="AO20" s="861"/>
      <c r="AU20" s="218">
        <v>17</v>
      </c>
      <c r="AV20" s="218" t="s">
        <v>383</v>
      </c>
      <c r="AW20" s="218" t="s">
        <v>435</v>
      </c>
      <c r="AX20"/>
      <c r="AY20"/>
    </row>
    <row r="21" spans="1:51" ht="28" customHeight="1" thickTop="1">
      <c r="B21" s="234"/>
      <c r="C21" s="248"/>
      <c r="E21" s="265"/>
      <c r="F21" s="265"/>
      <c r="G21" s="265"/>
      <c r="I21" s="51"/>
      <c r="J21" s="51"/>
      <c r="K21" s="51"/>
      <c r="L21" s="51"/>
      <c r="M21" s="527" t="s">
        <v>514</v>
      </c>
      <c r="N21" s="476"/>
      <c r="O21" s="473"/>
      <c r="P21" s="473"/>
      <c r="AC21" s="244"/>
      <c r="AD21" s="274" t="s">
        <v>515</v>
      </c>
      <c r="AE21" s="275"/>
      <c r="AF21" s="275"/>
      <c r="AG21" s="275"/>
      <c r="AI21" s="265"/>
      <c r="AJ21" s="265"/>
      <c r="AK21" s="265"/>
      <c r="AL21" s="265"/>
      <c r="AM21" s="265"/>
      <c r="AN21" s="248"/>
      <c r="AO21" s="248"/>
      <c r="AU21" s="218">
        <v>18</v>
      </c>
      <c r="AV21" s="218" t="s">
        <v>391</v>
      </c>
      <c r="AW21" s="218" t="s">
        <v>478</v>
      </c>
      <c r="AX21"/>
      <c r="AY21"/>
    </row>
    <row r="22" spans="1:51" ht="28" customHeight="1">
      <c r="B22" s="248"/>
      <c r="C22" s="248"/>
      <c r="D22" s="268"/>
      <c r="E22" s="268"/>
      <c r="F22" s="268"/>
      <c r="G22" s="268"/>
      <c r="H22" s="51"/>
      <c r="I22" s="51"/>
      <c r="J22" s="51"/>
      <c r="K22" s="51"/>
      <c r="L22" s="51"/>
      <c r="M22" s="528"/>
      <c r="N22" s="244"/>
      <c r="Z22"/>
      <c r="AA22"/>
      <c r="AB22"/>
      <c r="AC22"/>
      <c r="AD22" s="105"/>
      <c r="AE22" s="244"/>
      <c r="AF22"/>
      <c r="AG22"/>
      <c r="AH22" s="268"/>
      <c r="AI22" s="268"/>
      <c r="AJ22" s="268"/>
      <c r="AK22" s="268"/>
      <c r="AL22" s="268"/>
      <c r="AM22" s="268"/>
      <c r="AN22" s="248"/>
      <c r="AO22" s="248"/>
      <c r="AU22" s="218">
        <v>19</v>
      </c>
      <c r="AV22" s="218" t="s">
        <v>408</v>
      </c>
      <c r="AW22" s="218" t="s">
        <v>436</v>
      </c>
      <c r="AX22"/>
      <c r="AY22"/>
    </row>
    <row r="23" spans="1:51" ht="28" customHeight="1" thickBot="1">
      <c r="A23" s="226">
        <v>4</v>
      </c>
      <c r="B23" s="858" t="s">
        <v>516</v>
      </c>
      <c r="C23" s="859"/>
      <c r="D23" s="880" t="str">
        <f>IF(A23="","",VLOOKUP(A23,$AU$4:$AW$30,2,0))</f>
        <v>菊地　　諄（しゅん）</v>
      </c>
      <c r="E23" s="881"/>
      <c r="F23" s="881"/>
      <c r="G23" s="881"/>
      <c r="H23" s="881"/>
      <c r="I23" s="882"/>
      <c r="J23" s="511"/>
      <c r="K23" s="469"/>
      <c r="L23" s="469"/>
      <c r="M23" s="529">
        <v>3</v>
      </c>
      <c r="N23" s="526"/>
      <c r="O23"/>
      <c r="P23"/>
      <c r="Q23" s="277"/>
      <c r="R23" s="278">
        <v>17</v>
      </c>
      <c r="S23" s="880" t="str">
        <f>IF(R23="","",VLOOKUP(R23,$AU$4:$AW$30,2,0))</f>
        <v>武藤　淳一</v>
      </c>
      <c r="T23" s="881"/>
      <c r="U23" s="881"/>
      <c r="V23" s="881"/>
      <c r="W23" s="881"/>
      <c r="X23" s="882"/>
      <c r="Z23"/>
      <c r="AA23"/>
      <c r="AB23"/>
      <c r="AC23"/>
      <c r="AD23" s="541">
        <v>0</v>
      </c>
      <c r="AE23" s="469"/>
      <c r="AF23" s="469"/>
      <c r="AG23" s="517"/>
      <c r="AH23" s="880" t="str">
        <f>IF(AP23="","",VLOOKUP(AP23,$AU$4:$AW$30,2,0))</f>
        <v>佐藤　悠太</v>
      </c>
      <c r="AI23" s="881"/>
      <c r="AJ23" s="881"/>
      <c r="AK23" s="881"/>
      <c r="AL23" s="881"/>
      <c r="AM23" s="882"/>
      <c r="AN23" s="858" t="s">
        <v>517</v>
      </c>
      <c r="AO23" s="859"/>
      <c r="AP23" s="226">
        <v>14</v>
      </c>
      <c r="AU23" s="218">
        <v>20</v>
      </c>
      <c r="AV23" s="218" t="s">
        <v>403</v>
      </c>
      <c r="AW23" s="218" t="s">
        <v>479</v>
      </c>
      <c r="AX23"/>
      <c r="AY23"/>
    </row>
    <row r="24" spans="1:51" ht="28" customHeight="1" thickTop="1">
      <c r="B24" s="860"/>
      <c r="C24" s="861"/>
      <c r="D24" s="601" t="str">
        <f>IF(A23="","",VLOOKUP(A23,$AU$4:$AW$30,3,0))</f>
        <v>飛天</v>
      </c>
      <c r="E24" s="615"/>
      <c r="F24" s="615"/>
      <c r="G24" s="615"/>
      <c r="H24" s="615"/>
      <c r="I24" s="602"/>
      <c r="J24"/>
      <c r="K24"/>
      <c r="L24"/>
      <c r="M24"/>
      <c r="N24"/>
      <c r="O24"/>
      <c r="P24"/>
      <c r="S24" s="601" t="str">
        <f>IF(R23="","",VLOOKUP(R23,$AU$4:$AW$30,3,0))</f>
        <v>ラバーズ81</v>
      </c>
      <c r="T24" s="615"/>
      <c r="U24" s="615"/>
      <c r="V24" s="615"/>
      <c r="W24" s="615"/>
      <c r="X24" s="602"/>
      <c r="Z24"/>
      <c r="AA24"/>
      <c r="AB24"/>
      <c r="AC24"/>
      <c r="AD24" s="244"/>
      <c r="AE24" s="244"/>
      <c r="AF24" s="244"/>
      <c r="AG24" s="107"/>
      <c r="AH24" s="601" t="str">
        <f>IF(AP23="","",VLOOKUP(AP23,$AU$4:$AY$30,3,0))</f>
        <v>まゆみ会</v>
      </c>
      <c r="AI24" s="615"/>
      <c r="AJ24" s="615"/>
      <c r="AK24" s="615"/>
      <c r="AL24" s="615"/>
      <c r="AM24" s="602"/>
      <c r="AN24" s="860"/>
      <c r="AO24" s="861"/>
      <c r="AU24" s="218">
        <v>21</v>
      </c>
      <c r="AV24" s="218" t="s">
        <v>404</v>
      </c>
      <c r="AW24" s="218" t="s">
        <v>479</v>
      </c>
      <c r="AX24"/>
      <c r="AY24"/>
    </row>
    <row r="25" spans="1:51" ht="28" customHeight="1"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44"/>
      <c r="U25" s="252"/>
      <c r="V25" s="479"/>
      <c r="AC25" s="252"/>
      <c r="AU25" s="218">
        <v>22</v>
      </c>
      <c r="AV25" s="218" t="s">
        <v>405</v>
      </c>
      <c r="AW25" s="218" t="s">
        <v>479</v>
      </c>
      <c r="AX25"/>
      <c r="AY25"/>
    </row>
    <row r="26" spans="1:51" ht="28" customHeight="1" thickBot="1">
      <c r="O26" s="880" t="str">
        <f>IF(N27="","",VLOOKUP(N27,$AU$4:$AW$30,2,0))</f>
        <v>菊地　　諄（しゅん）</v>
      </c>
      <c r="P26" s="881"/>
      <c r="Q26" s="881"/>
      <c r="R26" s="881"/>
      <c r="S26" s="881"/>
      <c r="T26" s="882"/>
      <c r="U26" s="280"/>
      <c r="V26" s="536">
        <v>17</v>
      </c>
      <c r="W26" s="880" t="str">
        <f>IF(V26="","",VLOOKUP(V26,$AU$4:$AW$30,2,0))</f>
        <v>武藤　淳一</v>
      </c>
      <c r="X26" s="881"/>
      <c r="Y26" s="881"/>
      <c r="Z26" s="881"/>
      <c r="AA26" s="881"/>
      <c r="AB26" s="882"/>
      <c r="AU26" s="218">
        <v>23</v>
      </c>
      <c r="AV26" s="218" t="s">
        <v>406</v>
      </c>
      <c r="AW26" s="218" t="s">
        <v>479</v>
      </c>
    </row>
    <row r="27" spans="1:51" ht="28" customHeight="1" thickTop="1">
      <c r="N27" s="278">
        <v>4</v>
      </c>
      <c r="O27" s="601" t="str">
        <f>IF(N27="","",VLOOKUP(N27,$AU$4:$AW$30,3,0))</f>
        <v>飛天</v>
      </c>
      <c r="P27" s="615"/>
      <c r="Q27" s="615"/>
      <c r="R27" s="615"/>
      <c r="S27" s="615"/>
      <c r="T27" s="602"/>
      <c r="U27" s="537" t="s">
        <v>759</v>
      </c>
      <c r="V27" s="538">
        <v>3</v>
      </c>
      <c r="W27" s="601" t="str">
        <f>IF(V26="","",VLOOKUP(V26,$AU$4:$AW$30,3,0))</f>
        <v>ラバーズ81</v>
      </c>
      <c r="X27" s="615"/>
      <c r="Y27" s="615"/>
      <c r="Z27" s="615"/>
      <c r="AA27" s="615"/>
      <c r="AB27" s="602"/>
      <c r="AU27" s="217">
        <v>24</v>
      </c>
      <c r="AV27" s="218" t="s">
        <v>481</v>
      </c>
      <c r="AW27" s="218" t="s">
        <v>433</v>
      </c>
    </row>
    <row r="28" spans="1:51" ht="28" customHeight="1">
      <c r="S28" s="889" t="s">
        <v>518</v>
      </c>
      <c r="T28" s="889"/>
      <c r="U28" s="889"/>
      <c r="V28" s="889"/>
      <c r="W28" s="889"/>
      <c r="X28" s="889"/>
    </row>
    <row r="29" spans="1:51" ht="28" customHeight="1"/>
    <row r="30" spans="1:51" ht="28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51" ht="10.5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51" ht="28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2:44" ht="28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2:44" ht="28" customHeight="1"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</row>
    <row r="35" spans="2:44" ht="28" customHeight="1">
      <c r="AC35"/>
    </row>
    <row r="36" spans="2:44" ht="28" customHeight="1">
      <c r="AC36"/>
    </row>
    <row r="37" spans="2:44" ht="28" customHeight="1">
      <c r="AC37"/>
    </row>
    <row r="38" spans="2:44" ht="28" customHeight="1">
      <c r="AC38"/>
    </row>
    <row r="39" spans="2:44" ht="28" customHeight="1"/>
    <row r="40" spans="2:44" ht="28" customHeight="1"/>
    <row r="41" spans="2:44" ht="28" customHeight="1"/>
    <row r="42" spans="2:44" ht="10.5" customHeight="1">
      <c r="O42" s="252"/>
      <c r="P42" s="252"/>
      <c r="Q42" s="252"/>
      <c r="R42" s="252"/>
      <c r="S42" s="252"/>
      <c r="X42" s="252"/>
      <c r="Y42" s="252"/>
      <c r="Z42" s="252"/>
      <c r="AA42" s="252"/>
      <c r="AB42" s="252"/>
    </row>
    <row r="43" spans="2:44" ht="10.5" customHeight="1"/>
    <row r="44" spans="2:44" ht="10.5" customHeight="1"/>
    <row r="45" spans="2:44" ht="10.5" customHeight="1"/>
    <row r="46" spans="2:44" ht="10.5" customHeight="1"/>
    <row r="47" spans="2:44" ht="10.5" customHeight="1"/>
    <row r="48" spans="2:44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spans="11:30" ht="10.5" customHeight="1"/>
    <row r="66" spans="11:30" ht="10.5" customHeight="1"/>
    <row r="67" spans="11:30" ht="10.5" customHeight="1"/>
    <row r="68" spans="11:30" ht="10.5" customHeight="1"/>
    <row r="69" spans="11:30" ht="10.5" customHeight="1"/>
    <row r="70" spans="11:30" ht="10.5" customHeight="1"/>
    <row r="71" spans="11:30" ht="10.5" customHeight="1"/>
    <row r="72" spans="11:30" ht="10.5" customHeight="1"/>
    <row r="73" spans="11:30" ht="10.5" customHeight="1"/>
    <row r="74" spans="11:30" ht="10.5" customHeight="1"/>
    <row r="75" spans="11:30" ht="10.5" customHeight="1"/>
    <row r="76" spans="11:30" ht="10.5" customHeight="1"/>
    <row r="77" spans="11:30" ht="10.5" customHeight="1"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1:30" ht="10.5" customHeight="1"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1:30" ht="10.5" customHeight="1"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1:30" ht="10.5" customHeight="1"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1:30" ht="10.5" customHeight="1"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1:30" ht="10.5" customHeight="1"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1:30" ht="10.5" customHeight="1"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1:30" ht="10.5" customHeight="1"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1:30" ht="10.5" customHeight="1"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1:30" ht="10.5" customHeight="1"/>
    <row r="87" spans="11:30" ht="10.5" customHeight="1"/>
    <row r="88" spans="11:30" ht="10.5" customHeight="1"/>
    <row r="89" spans="11:30" ht="10.5" customHeight="1"/>
    <row r="90" spans="11:30" ht="10.5" customHeight="1"/>
    <row r="91" spans="11:30" ht="10.5" customHeight="1"/>
    <row r="92" spans="11:30" ht="10.5" customHeight="1"/>
    <row r="93" spans="11:30" ht="10.5" customHeight="1"/>
    <row r="94" spans="11:30" ht="10.5" customHeight="1"/>
    <row r="95" spans="11:30" ht="10.5" customHeight="1"/>
    <row r="96" spans="11:30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</sheetData>
  <mergeCells count="51">
    <mergeCell ref="B19:C20"/>
    <mergeCell ref="D19:I19"/>
    <mergeCell ref="AH19:AM19"/>
    <mergeCell ref="S28:X28"/>
    <mergeCell ref="B23:C24"/>
    <mergeCell ref="D23:I23"/>
    <mergeCell ref="AH23:AM23"/>
    <mergeCell ref="AN19:AO20"/>
    <mergeCell ref="D20:I20"/>
    <mergeCell ref="AH20:AM20"/>
    <mergeCell ref="O26:T26"/>
    <mergeCell ref="O27:T27"/>
    <mergeCell ref="S23:X23"/>
    <mergeCell ref="S24:X24"/>
    <mergeCell ref="W26:AB26"/>
    <mergeCell ref="W27:AB27"/>
    <mergeCell ref="AN23:AO24"/>
    <mergeCell ref="D24:I24"/>
    <mergeCell ref="AH24:AM24"/>
    <mergeCell ref="AN12:AO13"/>
    <mergeCell ref="D13:I13"/>
    <mergeCell ref="AH13:AM13"/>
    <mergeCell ref="R14:Y14"/>
    <mergeCell ref="H17:K18"/>
    <mergeCell ref="AF17:AI18"/>
    <mergeCell ref="B15:C16"/>
    <mergeCell ref="D15:I15"/>
    <mergeCell ref="AH15:AM15"/>
    <mergeCell ref="AN15:AO16"/>
    <mergeCell ref="D16:I16"/>
    <mergeCell ref="AH16:AM16"/>
    <mergeCell ref="H10:K11"/>
    <mergeCell ref="S10:X10"/>
    <mergeCell ref="AF10:AI11"/>
    <mergeCell ref="S11:X11"/>
    <mergeCell ref="B12:C13"/>
    <mergeCell ref="D12:I12"/>
    <mergeCell ref="AH12:AM12"/>
    <mergeCell ref="H6:M7"/>
    <mergeCell ref="B8:C9"/>
    <mergeCell ref="D8:I8"/>
    <mergeCell ref="AH8:AM8"/>
    <mergeCell ref="AN8:AO9"/>
    <mergeCell ref="D9:I9"/>
    <mergeCell ref="AH9:AM9"/>
    <mergeCell ref="B4:C5"/>
    <mergeCell ref="D4:I4"/>
    <mergeCell ref="AH4:AM4"/>
    <mergeCell ref="AN4:AO5"/>
    <mergeCell ref="D5:I5"/>
    <mergeCell ref="AH5:AM5"/>
  </mergeCells>
  <phoneticPr fontId="4"/>
  <printOptions horizontalCentered="1"/>
  <pageMargins left="0.22" right="0.36" top="0.32" bottom="0.19685039370078741" header="0.19685039370078741" footer="0.19685039370078741"/>
  <pageSetup paperSize="9" scale="80" fitToWidth="0" fitToHeight="0" orientation="landscape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16</vt:i4>
      </vt:variant>
    </vt:vector>
  </HeadingPairs>
  <TitlesOfParts>
    <vt:vector size="29" baseType="lpstr">
      <vt:lpstr>表紙</vt:lpstr>
      <vt:lpstr>参加者リスト</vt:lpstr>
      <vt:lpstr>第１５回車いす組合せ</vt:lpstr>
      <vt:lpstr>組合せ（身体）（第15回） </vt:lpstr>
      <vt:lpstr>組合せ（知的）（第15回） </vt:lpstr>
      <vt:lpstr>組合せ（精神）（第15回）</vt:lpstr>
      <vt:lpstr>第１５回車いす組合せ (決勝トーナメント)</vt:lpstr>
      <vt:lpstr>決勝トーナメント（身体）（第15回）</vt:lpstr>
      <vt:lpstr>決勝トーナメント（知的） (第15回) </vt:lpstr>
      <vt:lpstr>第１５回成績一覧</vt:lpstr>
      <vt:lpstr>15回車椅子予選リーグ対戦得点表</vt:lpstr>
      <vt:lpstr>15回身体知的予選リーグ対戦得点表</vt:lpstr>
      <vt:lpstr>15回対戦（決勝トーナメント）得点表</vt:lpstr>
      <vt:lpstr>'15回車椅子予選リーグ対戦得点表'!Print_Area</vt:lpstr>
      <vt:lpstr>'15回身体知的予選リーグ対戦得点表'!Print_Area</vt:lpstr>
      <vt:lpstr>'15回対戦（決勝トーナメント）得点表'!Print_Area</vt:lpstr>
      <vt:lpstr>'決勝トーナメント（身体）（第15回）'!Print_Area</vt:lpstr>
      <vt:lpstr>'決勝トーナメント（知的） (第15回) '!Print_Area</vt:lpstr>
      <vt:lpstr>参加者リスト!Print_Area</vt:lpstr>
      <vt:lpstr>'組合せ（身体）（第15回） '!Print_Area</vt:lpstr>
      <vt:lpstr>'組合せ（精神）（第15回）'!Print_Area</vt:lpstr>
      <vt:lpstr>'組合せ（知的）（第15回） '!Print_Area</vt:lpstr>
      <vt:lpstr>第１５回車いす組合せ!Print_Area</vt:lpstr>
      <vt:lpstr>'第１５回車いす組合せ (決勝トーナメント)'!Print_Area</vt:lpstr>
      <vt:lpstr>第１５回成績一覧!Print_Area</vt:lpstr>
      <vt:lpstr>表紙!Print_Area</vt:lpstr>
      <vt:lpstr>'組合せ（身体）（第15回） '!Print_Titles</vt:lpstr>
      <vt:lpstr>'組合せ（知的）（第15回） '!Print_Titles</vt:lpstr>
      <vt:lpstr>第１５回車いす組合せ!Print_Titles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soumu</cp:lastModifiedBy>
  <cp:lastPrinted>2019-07-03T07:00:09Z</cp:lastPrinted>
  <dcterms:created xsi:type="dcterms:W3CDTF">2019-07-02T00:36:55Z</dcterms:created>
  <dcterms:modified xsi:type="dcterms:W3CDTF">2019-07-05T12:41:53Z</dcterms:modified>
</cp:coreProperties>
</file>